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Y:\NDI\all\OMGroup\STB EP724\"/>
    </mc:Choice>
  </mc:AlternateContent>
  <xr:revisionPtr revIDLastSave="0" documentId="13_ncr:1_{849A0712-CA0D-47B5-9CF3-7076D813199C}" xr6:coauthVersionLast="47" xr6:coauthVersionMax="47" xr10:uidLastSave="{00000000-0000-0000-0000-000000000000}"/>
  <bookViews>
    <workbookView xWindow="28680" yWindow="-135" windowWidth="29040" windowHeight="15720" tabRatio="686" xr2:uid="{00000000-000D-0000-FFFF-FFFF00000000}"/>
  </bookViews>
  <sheets>
    <sheet name="Rail Service (Item Nos. 1-6)" sheetId="2" r:id="rId1"/>
    <sheet name="Grain Loadings (Item No. 7)" sheetId="3" r:id="rId2"/>
    <sheet name="Grain Car Order (Item No. 8)" sheetId="4" r:id="rId3"/>
    <sheet name="Coal &amp; Grain Plans (Items 9-10)" sheetId="5" r:id="rId4"/>
    <sheet name="Carloadings (Item 11)" sheetId="6" r:id="rId5"/>
    <sheet name="Item 11 - lookup" sheetId="8" state="hidden" r:id="rId6"/>
  </sheets>
  <definedNames>
    <definedName name="_AMO_UniqueIdentifier" hidden="1">"'0d7370b9-f891-4251-9518-d84af42609c5'"</definedName>
    <definedName name="_xlnm._FilterDatabase" localSheetId="2" hidden="1">'Grain Car Order (Item No. 8)'!$A$8:$E$58</definedName>
    <definedName name="_xlnm._FilterDatabase" localSheetId="1" hidden="1">'Grain Loadings (Item No. 7)'!$A$8:$S$57</definedName>
    <definedName name="ExportMainExcel">'Carloadings (Item 11)'!$A$8:$DC$30</definedName>
    <definedName name="_xlnm.Print_Area" localSheetId="2">'Grain Car Order (Item No. 8)'!$A$1:$E$58</definedName>
    <definedName name="_xlnm.Print_Area" localSheetId="1">'Grain Loadings (Item No. 7)'!$A$1:$E$57</definedName>
    <definedName name="_xlnm.Print_Area" localSheetId="0">'Rail Service (Item Nos. 1-6)'!$A$1:$E$72</definedName>
    <definedName name="_xlnm.Print_Titles" localSheetId="0">'Rail Service (Item Nos. 1-6)'!$1:$4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3" i="6" l="1"/>
  <c r="B38" i="2" l="1"/>
  <c r="E4" i="2"/>
  <c r="E3" i="5"/>
  <c r="E3" i="3"/>
  <c r="C59" i="2"/>
  <c r="B59" i="2"/>
  <c r="D59" i="2"/>
  <c r="C3" i="5"/>
  <c r="E4" i="6" l="1"/>
  <c r="E4" i="3"/>
  <c r="E4" i="5"/>
  <c r="C3" i="6"/>
  <c r="B3" i="6"/>
  <c r="A3" i="6"/>
  <c r="B3" i="5"/>
  <c r="A3" i="5"/>
  <c r="E58" i="4"/>
  <c r="D58" i="4"/>
  <c r="C58" i="4"/>
  <c r="B58" i="4"/>
  <c r="D4" i="4"/>
  <c r="D3" i="4"/>
  <c r="C3" i="4"/>
  <c r="B3" i="4"/>
  <c r="A3" i="4"/>
  <c r="D57" i="3"/>
  <c r="C57" i="3"/>
  <c r="B56" i="3"/>
  <c r="B55" i="3"/>
  <c r="B54" i="3"/>
  <c r="B53" i="3"/>
  <c r="B52" i="3"/>
  <c r="B51" i="3"/>
  <c r="B50" i="3"/>
  <c r="B49" i="3"/>
  <c r="B48" i="3"/>
  <c r="B47" i="3"/>
  <c r="B46" i="3"/>
  <c r="B45" i="3"/>
  <c r="B44" i="3"/>
  <c r="B43" i="3"/>
  <c r="B42" i="3"/>
  <c r="B41" i="3"/>
  <c r="B40" i="3"/>
  <c r="B39" i="3"/>
  <c r="B38" i="3"/>
  <c r="B37" i="3"/>
  <c r="B36" i="3"/>
  <c r="B35" i="3"/>
  <c r="B34" i="3"/>
  <c r="B33" i="3"/>
  <c r="B32" i="3"/>
  <c r="B31" i="3"/>
  <c r="B30" i="3"/>
  <c r="B29" i="3"/>
  <c r="B28" i="3"/>
  <c r="B27" i="3"/>
  <c r="B26" i="3"/>
  <c r="B25" i="3"/>
  <c r="B24" i="3"/>
  <c r="B23" i="3"/>
  <c r="B22" i="3"/>
  <c r="B21" i="3"/>
  <c r="B20" i="3"/>
  <c r="B19" i="3"/>
  <c r="B18" i="3"/>
  <c r="B17" i="3"/>
  <c r="B16" i="3"/>
  <c r="B15" i="3"/>
  <c r="B14" i="3"/>
  <c r="B13" i="3"/>
  <c r="B12" i="3"/>
  <c r="B11" i="3"/>
  <c r="B10" i="3"/>
  <c r="B9" i="3"/>
  <c r="C3" i="3"/>
  <c r="B3" i="3"/>
  <c r="A3" i="3"/>
  <c r="E59" i="2"/>
  <c r="E58" i="2"/>
  <c r="E57" i="2"/>
  <c r="E56" i="2"/>
  <c r="E55" i="2"/>
  <c r="E54" i="2"/>
  <c r="E53" i="2"/>
  <c r="E52" i="2"/>
  <c r="E51" i="2"/>
  <c r="B57" i="3" l="1"/>
</calcChain>
</file>

<file path=xl/sharedStrings.xml><?xml version="1.0" encoding="utf-8"?>
<sst xmlns="http://schemas.openxmlformats.org/spreadsheetml/2006/main" count="358" uniqueCount="227">
  <si>
    <t xml:space="preserve">Reporting Week: </t>
  </si>
  <si>
    <t>Date Week Began:</t>
  </si>
  <si>
    <t xml:space="preserve">Date Week Ended: </t>
  </si>
  <si>
    <t>Intermodal</t>
  </si>
  <si>
    <t>Grain unit</t>
  </si>
  <si>
    <t>Coal unit</t>
  </si>
  <si>
    <t>Automotive unit</t>
  </si>
  <si>
    <t>Crude oil unit</t>
  </si>
  <si>
    <t>Ethanol unit</t>
  </si>
  <si>
    <t>Manifest</t>
  </si>
  <si>
    <t>System</t>
  </si>
  <si>
    <t>Box</t>
  </si>
  <si>
    <t>Covered hopper</t>
  </si>
  <si>
    <t>Gondola</t>
  </si>
  <si>
    <t>Multilevel (automotive)</t>
  </si>
  <si>
    <t>Open hopper</t>
  </si>
  <si>
    <t>Tank</t>
  </si>
  <si>
    <t>Other</t>
  </si>
  <si>
    <t>Total</t>
  </si>
  <si>
    <t xml:space="preserve">     4. Weekly Average Dwell Time at Origin for Unit Train Shipments Measured in Hours</t>
  </si>
  <si>
    <t>Grain</t>
  </si>
  <si>
    <t>Coal</t>
  </si>
  <si>
    <t>Automotive</t>
  </si>
  <si>
    <t>Crude Oil</t>
  </si>
  <si>
    <t>Ethanol</t>
  </si>
  <si>
    <t>All Other Unit Trains</t>
  </si>
  <si>
    <t xml:space="preserve"> Train Type</t>
  </si>
  <si>
    <t>Cause</t>
  </si>
  <si>
    <t>Crew</t>
  </si>
  <si>
    <t>Locomotive power</t>
  </si>
  <si>
    <t>Other unit</t>
  </si>
  <si>
    <t>Loaded</t>
  </si>
  <si>
    <t>Empty</t>
  </si>
  <si>
    <t>Fertilizer</t>
  </si>
  <si>
    <t>All Other</t>
  </si>
  <si>
    <r>
      <t>7.</t>
    </r>
    <r>
      <rPr>
        <b/>
        <sz val="7"/>
        <color theme="1"/>
        <rFont val="Times New Roman"/>
        <family val="1"/>
      </rPr>
      <t xml:space="preserve">      </t>
    </r>
    <r>
      <rPr>
        <b/>
        <sz val="12"/>
        <color theme="1"/>
        <rFont val="Times New Roman"/>
        <family val="1"/>
      </rPr>
      <t xml:space="preserve">Weekly total grain cars loaded and billed, reported by State, aggregated for the following Standard Transportation Commodity Codes (STCCs):  01131 (barley), 01132 (corn), 01133 (oats), 01135 (rye), 01136 (sorghum grains), 01137 (wheat), 01139 (grain, not elsewhere classified), 01144 (soybeans), 01341 (beans, dry), 01342 (peas, dry), and 01343 (cowpeas, lentils, or lupines).  “Total grain cars loaded and billed” includes cars in shuttle service; dedicated train service; reservation, lottery, open and other ordering systems; and, private cars.  Additionally, please separately report the total cars loaded and billed in shuttle service (or dedicated train service) versus total cars loaded and billed in all other ordering systems, including private cars.
Instruction: Please enter "0" if no data is being reported for a field.     </t>
    </r>
  </si>
  <si>
    <t>State</t>
  </si>
  <si>
    <t xml:space="preserve"> Total Grain Cars Loaded and Billed For All Ordering Systems</t>
  </si>
  <si>
    <t>Total Grain Cars Loaded and Billed For Shuttle / Dedicated Train Service Ordering Systems</t>
  </si>
  <si>
    <t>Total Grain Cars Loaded and Billed For Ordering Systems Other Than Shuttle / Dedicated Train Service</t>
  </si>
  <si>
    <t>AL</t>
  </si>
  <si>
    <t>AR</t>
  </si>
  <si>
    <t>AZ</t>
  </si>
  <si>
    <t>CA</t>
  </si>
  <si>
    <t>CO</t>
  </si>
  <si>
    <t>CT</t>
  </si>
  <si>
    <t>DE</t>
  </si>
  <si>
    <t>FL</t>
  </si>
  <si>
    <t>GA</t>
  </si>
  <si>
    <t>IA</t>
  </si>
  <si>
    <t>ID</t>
  </si>
  <si>
    <t>IL</t>
  </si>
  <si>
    <t>IN</t>
  </si>
  <si>
    <t>KS</t>
  </si>
  <si>
    <t>KY</t>
  </si>
  <si>
    <t>LA</t>
  </si>
  <si>
    <t>MA</t>
  </si>
  <si>
    <t>MD</t>
  </si>
  <si>
    <t>ME</t>
  </si>
  <si>
    <t>MI</t>
  </si>
  <si>
    <t>MN</t>
  </si>
  <si>
    <t>MO</t>
  </si>
  <si>
    <t>MS</t>
  </si>
  <si>
    <t>MT</t>
  </si>
  <si>
    <t>NC</t>
  </si>
  <si>
    <t>ND</t>
  </si>
  <si>
    <t>NE</t>
  </si>
  <si>
    <t>NH</t>
  </si>
  <si>
    <t>NJ</t>
  </si>
  <si>
    <t>NM</t>
  </si>
  <si>
    <t>NV</t>
  </si>
  <si>
    <t>NY</t>
  </si>
  <si>
    <t>OH</t>
  </si>
  <si>
    <t>OK</t>
  </si>
  <si>
    <t>OR</t>
  </si>
  <si>
    <t>PA</t>
  </si>
  <si>
    <t>RI</t>
  </si>
  <si>
    <t>SC</t>
  </si>
  <si>
    <t>SD</t>
  </si>
  <si>
    <t>TN</t>
  </si>
  <si>
    <t>TX</t>
  </si>
  <si>
    <t>UT</t>
  </si>
  <si>
    <t>VA</t>
  </si>
  <si>
    <t>VT</t>
  </si>
  <si>
    <t>WA</t>
  </si>
  <si>
    <t>WI</t>
  </si>
  <si>
    <t>WV</t>
  </si>
  <si>
    <t>WY</t>
  </si>
  <si>
    <t>a. Running Total Number of Orders Placed</t>
  </si>
  <si>
    <t>b. Running Total of Orders Filled</t>
  </si>
  <si>
    <t xml:space="preserve">Number of Orders That Are 1-10 Days Past Due </t>
  </si>
  <si>
    <t>Number of Orders That Are 11+ Days Past Due</t>
  </si>
  <si>
    <t>TOTAL</t>
  </si>
  <si>
    <t xml:space="preserve"> Region</t>
  </si>
  <si>
    <t>Loadings Plan</t>
  </si>
  <si>
    <t>Loadings Average</t>
  </si>
  <si>
    <t>Region
(Please Specify Destination Region)</t>
  </si>
  <si>
    <t>Railroad</t>
  </si>
  <si>
    <t>Commodity Group</t>
  </si>
  <si>
    <t>Commodity Group Code</t>
  </si>
  <si>
    <t>Received</t>
  </si>
  <si>
    <t>Grain Mill Products</t>
  </si>
  <si>
    <t>Chemicals</t>
  </si>
  <si>
    <t>Primary Forest Products</t>
  </si>
  <si>
    <t>Lumber and Wood Products</t>
  </si>
  <si>
    <t>Metallic Ores</t>
  </si>
  <si>
    <t>Coke</t>
  </si>
  <si>
    <t>Iron and Steel Scrap</t>
  </si>
  <si>
    <t>Crushed Stone, Sand and Gravel</t>
  </si>
  <si>
    <t>Stone, Clay and Glass Products</t>
  </si>
  <si>
    <t>Containers</t>
  </si>
  <si>
    <t>C</t>
  </si>
  <si>
    <t>Trailers</t>
  </si>
  <si>
    <t>T</t>
  </si>
  <si>
    <t>1. Average Train Speed by Train Type and Overall System Average Train Speed reported in Miles per Hour (MPH)</t>
  </si>
  <si>
    <t xml:space="preserve">3. Weekly Average Cars On Line by Car Type </t>
  </si>
  <si>
    <t>5. Weekly Average Number of Trains Holding Per Day by Train Type and Cause</t>
  </si>
  <si>
    <t>6. Weekly Average Number of Loaded and Empty Cars in Revenue Service That Have Not Moved 48 Hours Or Greater</t>
  </si>
  <si>
    <t>Average Turns</t>
  </si>
  <si>
    <t>Planned Turns</t>
  </si>
  <si>
    <t>Originated</t>
  </si>
  <si>
    <t>Farm Products except Grain</t>
  </si>
  <si>
    <t>Food and Kindred Products</t>
  </si>
  <si>
    <t>Metals</t>
  </si>
  <si>
    <t>Motor Vehicles and Equipment</t>
  </si>
  <si>
    <t>Non Metallic Minerals</t>
  </si>
  <si>
    <t>Petroleum Products</t>
  </si>
  <si>
    <t>Pulp, Paper and Allied Products</t>
  </si>
  <si>
    <t>Waste and Scrap Materials</t>
  </si>
  <si>
    <t>A</t>
  </si>
  <si>
    <t>B</t>
  </si>
  <si>
    <t>D</t>
  </si>
  <si>
    <t>E</t>
  </si>
  <si>
    <t>F</t>
  </si>
  <si>
    <t>G</t>
  </si>
  <si>
    <t>H</t>
  </si>
  <si>
    <t>I</t>
  </si>
  <si>
    <t>J</t>
  </si>
  <si>
    <t>K</t>
  </si>
  <si>
    <t>L</t>
  </si>
  <si>
    <t>M</t>
  </si>
  <si>
    <t>N</t>
  </si>
  <si>
    <t>O</t>
  </si>
  <si>
    <t>P</t>
  </si>
  <si>
    <t>Q</t>
  </si>
  <si>
    <t>R</t>
  </si>
  <si>
    <t>S</t>
  </si>
  <si>
    <t>U</t>
  </si>
  <si>
    <t>V</t>
  </si>
  <si>
    <t>11. i. Weekly Originated and Received Carloads by 22 Commodity Categories</t>
  </si>
  <si>
    <t xml:space="preserve">11. ii. Weekly Originated and Received Carloads of Fertilizer (STCC Codes: 2871236, 2871235, 2871238, 2819454, 2812534, 2818426, 2819815, 2818170, 2871315, 2818142, 2818146, 2871244, 2819173, and 2871451) </t>
  </si>
  <si>
    <t>Crude Oil unit</t>
  </si>
  <si>
    <t>c. Unfilled Orders</t>
  </si>
  <si>
    <t>2. Weekly Average Terminal Dwell Time Excluding Cars on Run-Through Trains Measured in Hours for 10 Largest Terminals and Overall System in Terms of Railcars Processed</t>
  </si>
  <si>
    <r>
      <t>8.</t>
    </r>
    <r>
      <rPr>
        <b/>
        <sz val="7"/>
        <color theme="1"/>
        <rFont val="Times New Roman"/>
        <family val="1"/>
      </rPr>
      <t xml:space="preserve">      </t>
    </r>
    <r>
      <rPr>
        <b/>
        <sz val="12"/>
        <color theme="1"/>
        <rFont val="Times New Roman"/>
        <family val="1"/>
      </rPr>
      <t>For the aggregated STCCs in Request No. 7, report by State the following:  (a) the running total number of orders placed; (b) the running total of orders filled; and (c) for orders which have not been filled, the number of orders that are 1-10 days past due and 11+ days past due.</t>
    </r>
  </si>
  <si>
    <t xml:space="preserve">9.  Weekly Average Coal Unit Train Loadings or Carloadings versus Planned Loadings by Coal Production Region    </t>
  </si>
  <si>
    <t xml:space="preserve">If "Loadings Plan" data is not being reported, please insert "NR" in the appropriate column and briefly explain the reason in the space provided below: </t>
  </si>
  <si>
    <t>Terminal</t>
  </si>
  <si>
    <t>Terminal Dwell Time</t>
  </si>
  <si>
    <t>Chemical or Allied Products (all STCC 28 commodities not otherwise reported under Ethanol or Fertilizer)</t>
  </si>
  <si>
    <t>EP 724 (Sub-No. 5) - U.S. Rail Service Issues - Performance Data Reporting</t>
  </si>
  <si>
    <t>OMB Control No. 2140-0033</t>
  </si>
  <si>
    <t>1  Chicago (Proviso), IL</t>
  </si>
  <si>
    <t>2  Fort Worth, TX</t>
  </si>
  <si>
    <t>3  Houston (Englewood), TX</t>
  </si>
  <si>
    <t>4  Livonia, LA</t>
  </si>
  <si>
    <t>5  North Little Rock, AR</t>
  </si>
  <si>
    <t>6  North Platte West, NE</t>
  </si>
  <si>
    <t>7  Pine Bluff, AR</t>
  </si>
  <si>
    <t>8  Roseville, CA</t>
  </si>
  <si>
    <t>9  Santa Teresa, NM</t>
  </si>
  <si>
    <t>10  West Colton, CA</t>
  </si>
  <si>
    <t>Powder River Basin</t>
  </si>
  <si>
    <t>Uinta Basin</t>
  </si>
  <si>
    <t>NR</t>
  </si>
  <si>
    <t>Other includes Illinois Basin and Southern Wyoming.  Planned loadings for Other not reported due to small number of producers.</t>
  </si>
  <si>
    <t>AR/TX</t>
  </si>
  <si>
    <t>CA/AZ</t>
  </si>
  <si>
    <t>Gulf</t>
  </si>
  <si>
    <t>Mexico</t>
  </si>
  <si>
    <t>PNW</t>
  </si>
  <si>
    <t>Farm Products, Except Grain</t>
  </si>
  <si>
    <t>Crushed Stone, Gravel &amp; Sand</t>
  </si>
  <si>
    <t>Nonmetallic Minerals, N.E.C.</t>
  </si>
  <si>
    <t>Food &amp; Kindred Products, N.E.C.</t>
  </si>
  <si>
    <t>Lumber &amp; Wood Prod., N.E.C., Except Furniture</t>
  </si>
  <si>
    <t>Pulp, Paper &amp; Allied Products</t>
  </si>
  <si>
    <t>Chemicals &amp; Allied Products</t>
  </si>
  <si>
    <t>Stone, Clay &amp; Glass Products</t>
  </si>
  <si>
    <t>Metals &amp; Products</t>
  </si>
  <si>
    <t>Motor Vehicles &amp; Equipment</t>
  </si>
  <si>
    <t>Iron &amp; Steel Scrap</t>
  </si>
  <si>
    <t>Waste &amp; Nonferrous Scrap</t>
  </si>
  <si>
    <t>TC</t>
  </si>
  <si>
    <t>TOTAL CARLOADS</t>
  </si>
  <si>
    <t>IC</t>
  </si>
  <si>
    <t>IT</t>
  </si>
  <si>
    <t>IU</t>
  </si>
  <si>
    <t>TOTAL INTERMODAL</t>
  </si>
  <si>
    <t>Prior Template</t>
  </si>
  <si>
    <t>Current Template</t>
  </si>
  <si>
    <t>Prior Template Desc</t>
  </si>
  <si>
    <t>1</t>
  </si>
  <si>
    <t>2</t>
  </si>
  <si>
    <t>3</t>
  </si>
  <si>
    <t>4</t>
  </si>
  <si>
    <t>5</t>
  </si>
  <si>
    <t>6</t>
  </si>
  <si>
    <t>7</t>
  </si>
  <si>
    <t>8</t>
  </si>
  <si>
    <t>9</t>
  </si>
  <si>
    <t>10</t>
  </si>
  <si>
    <t>11</t>
  </si>
  <si>
    <t>12</t>
  </si>
  <si>
    <t>13</t>
  </si>
  <si>
    <t>14</t>
  </si>
  <si>
    <t>15</t>
  </si>
  <si>
    <t>16</t>
  </si>
  <si>
    <t>17</t>
  </si>
  <si>
    <t>18</t>
  </si>
  <si>
    <t>19</t>
  </si>
  <si>
    <t>20</t>
  </si>
  <si>
    <t>23</t>
  </si>
  <si>
    <t>Railroad: UP</t>
  </si>
  <si>
    <t>Expiration Date: Permanent Order</t>
  </si>
  <si>
    <t>Year: 2026</t>
  </si>
  <si>
    <t>10.  Average Grain Shuttle Turns per Month By Region And System versus Planned Turns Per Month (Applicable to Class I Carriers Operating a Grain Shuttle Program), updated to reflect the month of Jul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</si>
</sst>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0.0"/>
  </numFmts>
  <fonts count="15" x14ac:knownFonts="1">
    <font>
      <sz val="11"/>
      <color theme="1"/>
      <name val="Calibri"/>
      <family val="2"/>
      <scheme val="minor"/>
    </font>
    <font>
      <sz val="11"/>
      <color theme="1"/>
      <name val="Calibri"/>
      <family val="2"/>
      <scheme val="minor"/>
    </font>
    <font>
      <b/>
      <sz val="11"/>
      <color theme="1"/>
      <name val="Calibri"/>
      <family val="2"/>
      <scheme val="minor"/>
    </font>
    <font>
      <b/>
      <u/>
      <sz val="20"/>
      <color theme="1"/>
      <name val="Calibri"/>
      <family val="2"/>
      <scheme val="minor"/>
    </font>
    <font>
      <sz val="11"/>
      <name val="Calibri"/>
      <family val="2"/>
      <scheme val="minor"/>
    </font>
    <font>
      <b/>
      <sz val="12"/>
      <color theme="1"/>
      <name val="Times New Roman"/>
      <family val="1"/>
    </font>
    <font>
      <b/>
      <sz val="7"/>
      <color theme="1"/>
      <name val="Times New Roman"/>
      <family val="1"/>
    </font>
    <font>
      <b/>
      <sz val="10"/>
      <color theme="1"/>
      <name val="Calibri"/>
      <family val="2"/>
      <scheme val="minor"/>
    </font>
    <font>
      <sz val="10"/>
      <color theme="1"/>
      <name val="Calibri"/>
      <family val="2"/>
      <scheme val="minor"/>
    </font>
    <font>
      <b/>
      <sz val="22"/>
      <color theme="1"/>
      <name val="Calibri"/>
      <family val="2"/>
      <scheme val="minor"/>
    </font>
    <font>
      <u/>
      <sz val="11"/>
      <color theme="1"/>
      <name val="Calibri"/>
      <family val="2"/>
      <scheme val="minor"/>
    </font>
    <font>
      <sz val="10"/>
      <name val="MS Sans Serif"/>
      <family val="2"/>
    </font>
    <font>
      <sz val="10"/>
      <name val="Arial"/>
      <family val="2"/>
    </font>
    <font>
      <b/>
      <sz val="10"/>
      <name val="Arial"/>
      <family val="2"/>
    </font>
    <font>
      <b/>
      <u/>
      <sz val="18"/>
      <color theme="1"/>
      <name val="Calibri"/>
      <family val="2"/>
      <scheme val="minor"/>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0" fontId="1" fillId="0" borderId="12" applyFont="0" applyFill="0" applyBorder="0" applyAlignment="0" applyProtection="0">
      <alignment wrapText="1"/>
    </xf>
    <xf numFmtId="0" fontId="11" fillId="0" borderId="0"/>
    <xf numFmtId="0" fontId="1" fillId="0" borderId="0"/>
    <xf numFmtId="0" fontId="12" fillId="0" borderId="0"/>
  </cellStyleXfs>
  <cellXfs count="147">
    <xf numFmtId="0" fontId="0" fillId="0" borderId="0" xfId="0"/>
    <xf numFmtId="0" fontId="3" fillId="0" borderId="3" xfId="0" applyFont="1" applyBorder="1" applyAlignment="1">
      <alignment horizontal="center" vertical="center"/>
    </xf>
    <xf numFmtId="0" fontId="0" fillId="0" borderId="4" xfId="0" applyBorder="1" applyAlignment="1">
      <alignment horizontal="center" vertical="center"/>
    </xf>
    <xf numFmtId="0" fontId="2" fillId="0" borderId="6" xfId="0" applyFont="1" applyBorder="1" applyAlignment="1">
      <alignment horizontal="left" vertical="top"/>
    </xf>
    <xf numFmtId="14" fontId="2" fillId="0" borderId="7" xfId="0" applyNumberFormat="1" applyFont="1" applyBorder="1"/>
    <xf numFmtId="0" fontId="2" fillId="0" borderId="9" xfId="0" applyFont="1" applyBorder="1" applyAlignment="1">
      <alignment horizontal="left" vertical="top" wrapText="1"/>
    </xf>
    <xf numFmtId="14" fontId="2" fillId="0" borderId="10" xfId="0" applyNumberFormat="1" applyFont="1" applyBorder="1"/>
    <xf numFmtId="0" fontId="2" fillId="0" borderId="0" xfId="0" applyFont="1"/>
    <xf numFmtId="0" fontId="2" fillId="0" borderId="0" xfId="0" applyFont="1" applyAlignment="1">
      <alignment horizontal="center"/>
    </xf>
    <xf numFmtId="0" fontId="0" fillId="0" borderId="12" xfId="0" applyBorder="1" applyAlignment="1">
      <alignment wrapText="1"/>
    </xf>
    <xf numFmtId="164" fontId="4" fillId="2" borderId="13" xfId="0" applyNumberFormat="1" applyFont="1" applyFill="1" applyBorder="1" applyAlignment="1">
      <alignment horizontal="right" vertical="center" wrapText="1"/>
    </xf>
    <xf numFmtId="2" fontId="0" fillId="0" borderId="0" xfId="0" applyNumberFormat="1"/>
    <xf numFmtId="0" fontId="0" fillId="0" borderId="14" xfId="0" applyBorder="1" applyAlignment="1">
      <alignment wrapText="1"/>
    </xf>
    <xf numFmtId="164" fontId="4" fillId="2" borderId="14" xfId="0" applyNumberFormat="1" applyFont="1" applyFill="1" applyBorder="1" applyAlignment="1">
      <alignment horizontal="right" vertical="center" wrapText="1"/>
    </xf>
    <xf numFmtId="0" fontId="0" fillId="0" borderId="0" xfId="0" applyAlignment="1">
      <alignment horizontal="right" vertical="center"/>
    </xf>
    <xf numFmtId="0" fontId="2" fillId="0" borderId="0" xfId="0" applyFont="1" applyAlignment="1">
      <alignment vertical="center"/>
    </xf>
    <xf numFmtId="0" fontId="2" fillId="0" borderId="0" xfId="0" applyFont="1" applyAlignment="1">
      <alignment horizontal="center" vertical="center"/>
    </xf>
    <xf numFmtId="0" fontId="2" fillId="0" borderId="0" xfId="0" applyFont="1" applyAlignment="1">
      <alignment vertical="center" wrapText="1"/>
    </xf>
    <xf numFmtId="0" fontId="2" fillId="0" borderId="0" xfId="0" applyFont="1" applyAlignment="1">
      <alignment horizontal="center" vertical="center" wrapText="1"/>
    </xf>
    <xf numFmtId="4" fontId="0" fillId="0" borderId="0" xfId="0" applyNumberFormat="1"/>
    <xf numFmtId="164" fontId="0" fillId="2" borderId="14" xfId="0" applyNumberFormat="1" applyFill="1" applyBorder="1" applyAlignment="1">
      <alignment horizontal="right" vertical="center" wrapText="1"/>
    </xf>
    <xf numFmtId="0" fontId="0" fillId="2" borderId="14" xfId="0" applyFill="1" applyBorder="1" applyAlignment="1">
      <alignment horizontal="left" wrapText="1"/>
    </xf>
    <xf numFmtId="0" fontId="0" fillId="0" borderId="12" xfId="0" applyBorder="1"/>
    <xf numFmtId="3" fontId="0" fillId="0" borderId="0" xfId="0" applyNumberFormat="1"/>
    <xf numFmtId="0" fontId="0" fillId="0" borderId="14" xfId="0" applyBorder="1"/>
    <xf numFmtId="3" fontId="0" fillId="0" borderId="14" xfId="0" applyNumberFormat="1" applyBorder="1" applyAlignment="1">
      <alignment horizontal="right" vertical="center" wrapText="1"/>
    </xf>
    <xf numFmtId="164" fontId="0" fillId="0" borderId="14" xfId="0" applyNumberFormat="1" applyBorder="1" applyAlignment="1">
      <alignment horizontal="right" wrapText="1"/>
    </xf>
    <xf numFmtId="0" fontId="2" fillId="0" borderId="16" xfId="0" applyFont="1" applyBorder="1" applyAlignment="1">
      <alignment horizontal="center" vertical="center" wrapText="1"/>
    </xf>
    <xf numFmtId="3" fontId="0" fillId="0" borderId="12" xfId="0" applyNumberFormat="1" applyBorder="1" applyAlignment="1">
      <alignment horizontal="center" vertical="center" wrapText="1"/>
    </xf>
    <xf numFmtId="3" fontId="0" fillId="0" borderId="12" xfId="0" applyNumberFormat="1" applyBorder="1" applyAlignment="1">
      <alignment horizontal="center" vertical="center"/>
    </xf>
    <xf numFmtId="3" fontId="0" fillId="0" borderId="14" xfId="0" applyNumberFormat="1" applyBorder="1" applyAlignment="1">
      <alignment horizontal="center" vertical="center" wrapText="1"/>
    </xf>
    <xf numFmtId="3" fontId="0" fillId="0" borderId="14" xfId="1" applyNumberFormat="1" applyFont="1" applyBorder="1" applyAlignment="1">
      <alignment horizontal="center" vertical="center" wrapText="1"/>
    </xf>
    <xf numFmtId="0" fontId="0" fillId="0" borderId="17" xfId="0" applyBorder="1"/>
    <xf numFmtId="0" fontId="2" fillId="0" borderId="17" xfId="0" applyFont="1" applyBorder="1" applyAlignment="1">
      <alignment horizontal="center" vertical="center"/>
    </xf>
    <xf numFmtId="0" fontId="2" fillId="0" borderId="15" xfId="0" applyFont="1" applyBorder="1" applyAlignment="1">
      <alignment horizontal="center" vertical="center"/>
    </xf>
    <xf numFmtId="3" fontId="0" fillId="0" borderId="14" xfId="0" applyNumberFormat="1" applyBorder="1"/>
    <xf numFmtId="0" fontId="0" fillId="0" borderId="0" xfId="0" applyAlignment="1">
      <alignment vertical="center" wrapText="1"/>
    </xf>
    <xf numFmtId="0" fontId="2" fillId="0" borderId="18" xfId="0" applyFont="1" applyBorder="1" applyAlignment="1">
      <alignment horizontal="left" vertical="top"/>
    </xf>
    <xf numFmtId="14" fontId="2" fillId="0" borderId="0" xfId="0" applyNumberFormat="1" applyFont="1"/>
    <xf numFmtId="0" fontId="2" fillId="0" borderId="19" xfId="0" applyFont="1" applyBorder="1" applyAlignment="1">
      <alignment horizontal="left" vertical="top" wrapText="1"/>
    </xf>
    <xf numFmtId="0" fontId="2" fillId="0" borderId="1" xfId="0" applyFont="1" applyBorder="1" applyAlignment="1">
      <alignment horizontal="center" vertical="center" wrapText="1"/>
    </xf>
    <xf numFmtId="0" fontId="2" fillId="0" borderId="0" xfId="0" applyFont="1" applyAlignment="1">
      <alignment wrapText="1"/>
    </xf>
    <xf numFmtId="0" fontId="0" fillId="0" borderId="12" xfId="2" applyFont="1" applyBorder="1" applyAlignment="1"/>
    <xf numFmtId="0" fontId="0" fillId="0" borderId="0" xfId="0" applyAlignment="1">
      <alignment horizontal="center" vertical="center"/>
    </xf>
    <xf numFmtId="0" fontId="0" fillId="0" borderId="14" xfId="2" applyFont="1" applyBorder="1" applyAlignment="1"/>
    <xf numFmtId="0" fontId="7" fillId="0" borderId="0" xfId="0" applyFont="1"/>
    <xf numFmtId="3" fontId="8" fillId="0" borderId="0" xfId="0" applyNumberFormat="1" applyFont="1"/>
    <xf numFmtId="0" fontId="7" fillId="0" borderId="0" xfId="0" applyFont="1" applyAlignment="1">
      <alignment wrapText="1"/>
    </xf>
    <xf numFmtId="0" fontId="9" fillId="0" borderId="0" xfId="0" applyFont="1" applyAlignment="1">
      <alignment horizontal="center" vertical="center"/>
    </xf>
    <xf numFmtId="0" fontId="0" fillId="0" borderId="0" xfId="0" applyAlignment="1">
      <alignment horizontal="center"/>
    </xf>
    <xf numFmtId="0" fontId="10" fillId="0" borderId="0" xfId="0" applyFont="1" applyAlignment="1">
      <alignment wrapText="1"/>
    </xf>
    <xf numFmtId="0" fontId="0" fillId="0" borderId="0" xfId="0" applyAlignment="1">
      <alignment wrapText="1"/>
    </xf>
    <xf numFmtId="0" fontId="2" fillId="0" borderId="1" xfId="0" applyFont="1"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22" xfId="0" applyFont="1" applyBorder="1" applyAlignment="1">
      <alignment horizontal="center" vertical="center" wrapText="1"/>
    </xf>
    <xf numFmtId="0" fontId="2" fillId="0" borderId="12" xfId="2" applyFont="1" applyFill="1" applyBorder="1" applyAlignment="1">
      <alignment horizontal="center" vertical="center"/>
    </xf>
    <xf numFmtId="0" fontId="2" fillId="0" borderId="23" xfId="2" applyFont="1" applyFill="1" applyBorder="1" applyAlignment="1">
      <alignment horizontal="center" vertical="center"/>
    </xf>
    <xf numFmtId="0" fontId="2" fillId="0" borderId="14" xfId="2" applyFont="1" applyFill="1" applyBorder="1" applyAlignment="1">
      <alignment horizontal="center" vertical="center"/>
    </xf>
    <xf numFmtId="3" fontId="0" fillId="0" borderId="24" xfId="0" applyNumberFormat="1" applyBorder="1" applyAlignment="1">
      <alignment horizontal="center" vertical="center"/>
    </xf>
    <xf numFmtId="0" fontId="2" fillId="0" borderId="18" xfId="0" applyFont="1" applyBorder="1" applyAlignment="1">
      <alignment horizontal="left" vertical="center"/>
    </xf>
    <xf numFmtId="0" fontId="2" fillId="0" borderId="19" xfId="0" applyFont="1" applyBorder="1" applyAlignment="1">
      <alignment horizontal="left" vertical="center" wrapText="1"/>
    </xf>
    <xf numFmtId="0" fontId="2" fillId="0" borderId="20" xfId="0" applyFont="1" applyBorder="1" applyAlignment="1">
      <alignment horizontal="center" vertical="center" wrapText="1"/>
    </xf>
    <xf numFmtId="0" fontId="2" fillId="0" borderId="21" xfId="0" applyFont="1" applyBorder="1" applyAlignment="1">
      <alignment horizontal="center" vertical="center"/>
    </xf>
    <xf numFmtId="0" fontId="2" fillId="0" borderId="22" xfId="0" applyFont="1" applyBorder="1" applyAlignment="1">
      <alignment horizontal="center" vertical="center"/>
    </xf>
    <xf numFmtId="49" fontId="0" fillId="0" borderId="12" xfId="0" applyNumberFormat="1" applyBorder="1" applyAlignment="1">
      <alignment vertical="top"/>
    </xf>
    <xf numFmtId="164" fontId="0" fillId="0" borderId="12" xfId="0" applyNumberFormat="1" applyBorder="1" applyAlignment="1">
      <alignment horizontal="center" vertical="center"/>
    </xf>
    <xf numFmtId="49" fontId="0" fillId="0" borderId="14" xfId="0" applyNumberFormat="1" applyBorder="1" applyAlignment="1">
      <alignment vertical="top"/>
    </xf>
    <xf numFmtId="164" fontId="0" fillId="0" borderId="14" xfId="0" applyNumberFormat="1" applyBorder="1" applyAlignment="1">
      <alignment horizontal="center" vertical="center"/>
    </xf>
    <xf numFmtId="0" fontId="2" fillId="0" borderId="13" xfId="0" applyFont="1" applyBorder="1" applyAlignment="1">
      <alignment horizontal="center" vertical="center" wrapText="1"/>
    </xf>
    <xf numFmtId="0" fontId="2" fillId="0" borderId="13" xfId="0" applyFont="1" applyBorder="1" applyAlignment="1">
      <alignment horizontal="center" vertical="center"/>
    </xf>
    <xf numFmtId="49" fontId="0" fillId="0" borderId="14" xfId="0" applyNumberFormat="1" applyBorder="1" applyAlignment="1">
      <alignment horizontal="left" vertical="top"/>
    </xf>
    <xf numFmtId="0" fontId="2" fillId="0" borderId="18" xfId="0" applyFont="1" applyBorder="1" applyAlignment="1">
      <alignment horizontal="left" vertical="center" wrapText="1"/>
    </xf>
    <xf numFmtId="0" fontId="12" fillId="0" borderId="0" xfId="3" applyFont="1"/>
    <xf numFmtId="0" fontId="13" fillId="0" borderId="20" xfId="3" applyFont="1" applyBorder="1" applyAlignment="1">
      <alignment vertical="center"/>
    </xf>
    <xf numFmtId="0" fontId="13" fillId="0" borderId="21" xfId="3" applyFont="1" applyBorder="1" applyAlignment="1">
      <alignment vertical="center"/>
    </xf>
    <xf numFmtId="0" fontId="13" fillId="0" borderId="21" xfId="3" applyFont="1" applyBorder="1" applyAlignment="1">
      <alignment horizontal="center" vertical="center"/>
    </xf>
    <xf numFmtId="0" fontId="13" fillId="0" borderId="22" xfId="3" applyFont="1" applyBorder="1" applyAlignment="1">
      <alignment horizontal="center" vertical="center"/>
    </xf>
    <xf numFmtId="0" fontId="12" fillId="0" borderId="0" xfId="3" applyFont="1" applyAlignment="1">
      <alignment vertical="center"/>
    </xf>
    <xf numFmtId="0" fontId="12" fillId="0" borderId="12" xfId="3" applyFont="1" applyBorder="1"/>
    <xf numFmtId="0" fontId="12" fillId="0" borderId="14" xfId="3" applyFont="1" applyBorder="1"/>
    <xf numFmtId="0" fontId="13" fillId="0" borderId="22" xfId="3" applyFont="1" applyBorder="1" applyAlignment="1">
      <alignment vertical="center"/>
    </xf>
    <xf numFmtId="0" fontId="3" fillId="0" borderId="0" xfId="0" applyFont="1" applyAlignment="1">
      <alignment vertical="center" wrapText="1"/>
    </xf>
    <xf numFmtId="49" fontId="2" fillId="0" borderId="14" xfId="0" applyNumberFormat="1" applyFont="1" applyBorder="1" applyAlignment="1">
      <alignment horizontal="left" vertical="top"/>
    </xf>
    <xf numFmtId="0" fontId="0" fillId="0" borderId="0" xfId="0" applyAlignment="1">
      <alignment vertical="center"/>
    </xf>
    <xf numFmtId="3" fontId="0" fillId="0" borderId="12" xfId="0" applyNumberFormat="1" applyBorder="1" applyAlignment="1">
      <alignment horizontal="right" vertical="center" wrapText="1"/>
    </xf>
    <xf numFmtId="164" fontId="0" fillId="0" borderId="0" xfId="0" applyNumberFormat="1" applyAlignment="1">
      <alignment horizontal="right" vertical="center" wrapText="1"/>
    </xf>
    <xf numFmtId="0" fontId="2" fillId="0" borderId="1" xfId="0" applyFont="1" applyBorder="1" applyAlignment="1">
      <alignment vertical="center" wrapText="1"/>
    </xf>
    <xf numFmtId="0" fontId="2" fillId="0" borderId="16" xfId="0" applyFont="1" applyBorder="1" applyAlignment="1">
      <alignment vertical="center" wrapText="1"/>
    </xf>
    <xf numFmtId="0" fontId="0" fillId="0" borderId="1" xfId="0" applyBorder="1" applyAlignment="1">
      <alignment horizontal="left" vertical="center"/>
    </xf>
    <xf numFmtId="0" fontId="0" fillId="0" borderId="11" xfId="0" applyBorder="1" applyAlignment="1">
      <alignment horizontal="left" vertical="center"/>
    </xf>
    <xf numFmtId="0" fontId="0" fillId="0" borderId="20" xfId="0" applyBorder="1" applyAlignment="1">
      <alignment horizontal="left" vertical="center"/>
    </xf>
    <xf numFmtId="0" fontId="0" fillId="0" borderId="1" xfId="0" applyBorder="1"/>
    <xf numFmtId="0" fontId="0" fillId="0" borderId="20" xfId="0" applyBorder="1"/>
    <xf numFmtId="0" fontId="0" fillId="2" borderId="12" xfId="0" applyFill="1" applyBorder="1" applyAlignment="1">
      <alignment horizontal="left" wrapText="1"/>
    </xf>
    <xf numFmtId="164" fontId="0" fillId="2" borderId="12" xfId="0" applyNumberFormat="1" applyFill="1" applyBorder="1" applyAlignment="1">
      <alignment horizontal="right" vertical="center" wrapText="1"/>
    </xf>
    <xf numFmtId="3" fontId="0" fillId="0" borderId="12" xfId="2" applyNumberFormat="1" applyFont="1" applyBorder="1" applyAlignment="1"/>
    <xf numFmtId="3" fontId="0" fillId="0" borderId="14" xfId="2" applyNumberFormat="1" applyFont="1" applyBorder="1" applyAlignment="1"/>
    <xf numFmtId="3" fontId="0" fillId="0" borderId="12" xfId="2" applyNumberFormat="1" applyFont="1" applyFill="1" applyBorder="1" applyAlignment="1">
      <alignment horizontal="center" vertical="center"/>
    </xf>
    <xf numFmtId="3" fontId="0" fillId="0" borderId="14" xfId="2" applyNumberFormat="1" applyFont="1" applyFill="1" applyBorder="1" applyAlignment="1">
      <alignment horizontal="center" vertical="center"/>
    </xf>
    <xf numFmtId="3" fontId="2" fillId="0" borderId="14" xfId="2" applyNumberFormat="1" applyFont="1" applyFill="1" applyBorder="1" applyAlignment="1">
      <alignment horizontal="center" vertical="center"/>
    </xf>
    <xf numFmtId="0" fontId="0" fillId="0" borderId="0" xfId="0" quotePrefix="1"/>
    <xf numFmtId="3" fontId="12" fillId="0" borderId="12" xfId="3" applyNumberFormat="1" applyFont="1" applyBorder="1"/>
    <xf numFmtId="3" fontId="12" fillId="0" borderId="14" xfId="3" applyNumberFormat="1" applyFont="1" applyBorder="1"/>
    <xf numFmtId="0" fontId="14" fillId="0" borderId="1" xfId="0" applyFont="1"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2" fillId="0" borderId="5" xfId="0" applyFont="1" applyBorder="1" applyAlignment="1">
      <alignment horizontal="left" vertical="center"/>
    </xf>
    <xf numFmtId="0" fontId="2" fillId="0" borderId="8" xfId="0" applyFont="1" applyBorder="1" applyAlignment="1">
      <alignment horizontal="left" vertical="center"/>
    </xf>
    <xf numFmtId="0" fontId="2" fillId="0" borderId="5" xfId="0" applyFont="1" applyBorder="1" applyAlignment="1">
      <alignment horizontal="left" vertical="center" wrapText="1"/>
    </xf>
    <xf numFmtId="0" fontId="0" fillId="0" borderId="8" xfId="0" applyBorder="1" applyAlignment="1">
      <alignment horizontal="left" vertical="center" wrapText="1"/>
    </xf>
    <xf numFmtId="0" fontId="2" fillId="0" borderId="5" xfId="0" applyFont="1" applyBorder="1" applyAlignment="1">
      <alignment horizontal="right" vertical="center" wrapText="1"/>
    </xf>
    <xf numFmtId="0" fontId="0" fillId="0" borderId="8" xfId="0" applyBorder="1" applyAlignment="1">
      <alignment horizontal="right" vertical="center" wrapText="1"/>
    </xf>
    <xf numFmtId="0" fontId="2" fillId="0" borderId="1" xfId="0" applyFont="1" applyBorder="1" applyAlignment="1">
      <alignment horizontal="center" vertical="center" wrapText="1"/>
    </xf>
    <xf numFmtId="0" fontId="0" fillId="0" borderId="11" xfId="0" applyBorder="1" applyAlignment="1">
      <alignment horizontal="center" vertical="center" wrapText="1"/>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left" vertical="center" wrapText="1"/>
    </xf>
    <xf numFmtId="0" fontId="2" fillId="0" borderId="26" xfId="0" applyFont="1" applyBorder="1" applyAlignment="1">
      <alignment horizontal="left" vertical="center" wrapText="1"/>
    </xf>
    <xf numFmtId="0" fontId="2" fillId="0" borderId="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3" xfId="0" applyFont="1" applyBorder="1" applyAlignment="1">
      <alignment horizontal="center" vertical="center" wrapText="1"/>
    </xf>
    <xf numFmtId="0" fontId="2" fillId="0" borderId="25" xfId="0" applyFont="1" applyBorder="1" applyAlignment="1">
      <alignment horizontal="center" vertical="center" wrapText="1"/>
    </xf>
    <xf numFmtId="0" fontId="2" fillId="0" borderId="1" xfId="0" applyFont="1" applyBorder="1" applyAlignment="1">
      <alignment vertical="center" wrapText="1"/>
    </xf>
    <xf numFmtId="0" fontId="0" fillId="0" borderId="2" xfId="0" applyBorder="1" applyAlignment="1">
      <alignment vertical="center" wrapText="1"/>
    </xf>
    <xf numFmtId="0" fontId="0" fillId="0" borderId="11" xfId="0" applyBorder="1" applyAlignment="1">
      <alignment vertical="center" wrapText="1"/>
    </xf>
    <xf numFmtId="0" fontId="9" fillId="0" borderId="0" xfId="0" applyFont="1" applyAlignment="1">
      <alignment horizontal="center" vertical="center"/>
    </xf>
    <xf numFmtId="0" fontId="14"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2" fillId="0" borderId="5" xfId="0" applyFont="1" applyBorder="1" applyAlignment="1">
      <alignment horizontal="center" vertical="center" wrapText="1"/>
    </xf>
    <xf numFmtId="0" fontId="0" fillId="0" borderId="8" xfId="0"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horizontal="left" vertical="center" wrapText="1"/>
    </xf>
    <xf numFmtId="0" fontId="0" fillId="0" borderId="11" xfId="0" applyBorder="1" applyAlignment="1">
      <alignment wrapText="1"/>
    </xf>
    <xf numFmtId="0" fontId="5" fillId="0" borderId="11" xfId="0" applyFont="1" applyBorder="1" applyAlignment="1">
      <alignment horizontal="left" vertical="center" wrapText="1"/>
    </xf>
    <xf numFmtId="0" fontId="14" fillId="0" borderId="2" xfId="0" applyFont="1" applyBorder="1" applyAlignment="1">
      <alignment horizontal="center" vertical="center" wrapText="1"/>
    </xf>
    <xf numFmtId="0" fontId="14" fillId="0" borderId="11"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11" xfId="0" applyFont="1" applyBorder="1" applyAlignment="1">
      <alignment horizontal="left" vertical="center" wrapText="1"/>
    </xf>
    <xf numFmtId="49" fontId="2" fillId="0" borderId="27" xfId="0" applyNumberFormat="1" applyFont="1" applyBorder="1" applyAlignment="1">
      <alignment vertical="top" wrapText="1"/>
    </xf>
    <xf numFmtId="0" fontId="0" fillId="0" borderId="28" xfId="0" applyBorder="1" applyAlignment="1">
      <alignment wrapText="1"/>
    </xf>
    <xf numFmtId="0" fontId="0" fillId="0" borderId="29" xfId="0" applyBorder="1" applyAlignment="1">
      <alignment wrapText="1"/>
    </xf>
    <xf numFmtId="49" fontId="0" fillId="0" borderId="27" xfId="0" applyNumberFormat="1" applyBorder="1" applyAlignment="1">
      <alignment horizontal="left" vertical="top" wrapText="1"/>
    </xf>
    <xf numFmtId="49" fontId="0" fillId="0" borderId="28" xfId="0" applyNumberFormat="1" applyBorder="1" applyAlignment="1">
      <alignment horizontal="left" vertical="top" wrapText="1"/>
    </xf>
    <xf numFmtId="49" fontId="0" fillId="0" borderId="29" xfId="0" applyNumberFormat="1" applyBorder="1" applyAlignment="1">
      <alignment horizontal="left" vertical="top" wrapText="1"/>
    </xf>
  </cellXfs>
  <cellStyles count="6">
    <cellStyle name="Currency" xfId="1" builtinId="4"/>
    <cellStyle name="Normal" xfId="0" builtinId="0"/>
    <cellStyle name="Normal 2" xfId="3" xr:uid="{00000000-0005-0000-0000-000002000000}"/>
    <cellStyle name="Normal 3" xfId="5" xr:uid="{00000000-0005-0000-0000-000003000000}"/>
    <cellStyle name="Normal 8" xfId="4" xr:uid="{00000000-0005-0000-0000-000004000000}"/>
    <cellStyle name="Style 1" xfId="2"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71"/>
  <sheetViews>
    <sheetView tabSelected="1" zoomScaleNormal="100" workbookViewId="0">
      <selection sqref="A1:E1"/>
    </sheetView>
  </sheetViews>
  <sheetFormatPr defaultRowHeight="15" x14ac:dyDescent="0.25"/>
  <cols>
    <col min="1" max="1" width="25.7109375" customWidth="1"/>
    <col min="2" max="3" width="20.7109375" customWidth="1"/>
    <col min="4" max="4" width="26.7109375" customWidth="1"/>
    <col min="5" max="5" width="31.7109375" bestFit="1" customWidth="1"/>
    <col min="6" max="6" width="9.5703125" customWidth="1"/>
    <col min="7" max="7" width="11.5703125" bestFit="1" customWidth="1"/>
    <col min="8" max="8" width="26.85546875" bestFit="1" customWidth="1"/>
    <col min="9" max="9" width="51" bestFit="1" customWidth="1"/>
    <col min="11" max="11" width="22.7109375" bestFit="1" customWidth="1"/>
    <col min="12" max="12" width="13" customWidth="1"/>
  </cols>
  <sheetData>
    <row r="1" spans="1:5" ht="39" customHeight="1" thickBot="1" x14ac:dyDescent="0.3">
      <c r="A1" s="104" t="s">
        <v>160</v>
      </c>
      <c r="B1" s="105"/>
      <c r="C1" s="105"/>
      <c r="D1" s="105"/>
      <c r="E1" s="106"/>
    </row>
    <row r="2" spans="1:5" ht="14.25" customHeight="1" thickBot="1" x14ac:dyDescent="0.3">
      <c r="A2" s="1"/>
      <c r="B2" s="2"/>
      <c r="C2" s="2"/>
      <c r="D2" s="91" t="s">
        <v>161</v>
      </c>
      <c r="E2" s="90" t="s">
        <v>224</v>
      </c>
    </row>
    <row r="3" spans="1:5" ht="15" customHeight="1" x14ac:dyDescent="0.25">
      <c r="A3" s="107" t="s">
        <v>223</v>
      </c>
      <c r="B3" s="109" t="s">
        <v>225</v>
      </c>
      <c r="C3" s="111" t="s">
        <v>0</v>
      </c>
      <c r="D3" s="3" t="s">
        <v>1</v>
      </c>
      <c r="E3" s="4">
        <v>46249</v>
      </c>
    </row>
    <row r="4" spans="1:5" ht="15.75" thickBot="1" x14ac:dyDescent="0.3">
      <c r="A4" s="108"/>
      <c r="B4" s="110"/>
      <c r="C4" s="112"/>
      <c r="D4" s="5" t="s">
        <v>2</v>
      </c>
      <c r="E4" s="6">
        <f>E3+6</f>
        <v>46255</v>
      </c>
    </row>
    <row r="5" spans="1:5" ht="51" customHeight="1" thickBot="1" x14ac:dyDescent="0.3">
      <c r="A5" s="113" t="s">
        <v>114</v>
      </c>
      <c r="B5" s="114"/>
      <c r="C5" s="7"/>
      <c r="D5" s="8"/>
    </row>
    <row r="6" spans="1:5" ht="15.75" customHeight="1" x14ac:dyDescent="0.25">
      <c r="A6" s="9" t="s">
        <v>3</v>
      </c>
      <c r="B6" s="10">
        <v>29.8</v>
      </c>
      <c r="C6" s="11"/>
      <c r="D6" s="11"/>
    </row>
    <row r="7" spans="1:5" x14ac:dyDescent="0.25">
      <c r="A7" s="12" t="s">
        <v>4</v>
      </c>
      <c r="B7" s="13">
        <v>22.6</v>
      </c>
      <c r="C7" s="11"/>
      <c r="D7" s="11"/>
    </row>
    <row r="8" spans="1:5" x14ac:dyDescent="0.25">
      <c r="A8" s="12" t="s">
        <v>5</v>
      </c>
      <c r="B8" s="13">
        <v>25</v>
      </c>
      <c r="C8" s="11"/>
      <c r="D8" s="11"/>
    </row>
    <row r="9" spans="1:5" x14ac:dyDescent="0.25">
      <c r="A9" s="12" t="s">
        <v>6</v>
      </c>
      <c r="B9" s="13">
        <v>23.3</v>
      </c>
      <c r="C9" s="11"/>
      <c r="D9" s="11"/>
    </row>
    <row r="10" spans="1:5" x14ac:dyDescent="0.25">
      <c r="A10" s="12" t="s">
        <v>7</v>
      </c>
      <c r="B10" s="13">
        <v>23.2</v>
      </c>
      <c r="C10" s="11"/>
      <c r="D10" s="11"/>
    </row>
    <row r="11" spans="1:5" x14ac:dyDescent="0.25">
      <c r="A11" s="12" t="s">
        <v>8</v>
      </c>
      <c r="B11" s="13">
        <v>20.100000000000001</v>
      </c>
      <c r="C11" s="11"/>
      <c r="D11" s="11"/>
    </row>
    <row r="12" spans="1:5" x14ac:dyDescent="0.25">
      <c r="A12" s="12" t="s">
        <v>9</v>
      </c>
      <c r="B12" s="13">
        <v>21.4</v>
      </c>
      <c r="C12" s="11"/>
      <c r="D12" s="11"/>
    </row>
    <row r="13" spans="1:5" x14ac:dyDescent="0.25">
      <c r="A13" s="12" t="s">
        <v>10</v>
      </c>
      <c r="B13" s="13">
        <v>23.9</v>
      </c>
      <c r="C13" s="11"/>
      <c r="D13" s="11"/>
    </row>
    <row r="14" spans="1:5" ht="30" customHeight="1" thickBot="1" x14ac:dyDescent="0.3">
      <c r="B14" s="14"/>
    </row>
    <row r="15" spans="1:5" ht="63.75" customHeight="1" thickBot="1" x14ac:dyDescent="0.3">
      <c r="A15" s="121" t="s">
        <v>153</v>
      </c>
      <c r="B15" s="122"/>
      <c r="C15" s="17"/>
      <c r="D15" s="18"/>
    </row>
    <row r="16" spans="1:5" ht="19.5" customHeight="1" thickBot="1" x14ac:dyDescent="0.3">
      <c r="A16" s="62" t="s">
        <v>157</v>
      </c>
      <c r="B16" s="55" t="s">
        <v>158</v>
      </c>
      <c r="C16" s="17"/>
      <c r="D16" s="18"/>
    </row>
    <row r="17" spans="1:10" x14ac:dyDescent="0.25">
      <c r="A17" s="94" t="s">
        <v>162</v>
      </c>
      <c r="B17" s="95">
        <v>21.4</v>
      </c>
      <c r="C17" s="19"/>
      <c r="D17" s="19"/>
    </row>
    <row r="18" spans="1:10" x14ac:dyDescent="0.25">
      <c r="A18" s="21" t="s">
        <v>163</v>
      </c>
      <c r="B18" s="20">
        <v>17.899999999999999</v>
      </c>
      <c r="C18" s="19"/>
      <c r="D18" s="19"/>
    </row>
    <row r="19" spans="1:10" x14ac:dyDescent="0.25">
      <c r="A19" s="21" t="s">
        <v>164</v>
      </c>
      <c r="B19" s="20">
        <v>18.7</v>
      </c>
      <c r="C19" s="19"/>
      <c r="D19" s="19"/>
    </row>
    <row r="20" spans="1:10" x14ac:dyDescent="0.25">
      <c r="A20" s="21" t="s">
        <v>165</v>
      </c>
      <c r="B20" s="20">
        <v>21.2</v>
      </c>
      <c r="C20" s="19"/>
      <c r="D20" s="19"/>
    </row>
    <row r="21" spans="1:10" x14ac:dyDescent="0.25">
      <c r="A21" s="21" t="s">
        <v>166</v>
      </c>
      <c r="B21" s="20">
        <v>20.8</v>
      </c>
      <c r="C21" s="19"/>
      <c r="D21" s="19"/>
    </row>
    <row r="22" spans="1:10" x14ac:dyDescent="0.25">
      <c r="A22" s="21" t="s">
        <v>167</v>
      </c>
      <c r="B22" s="20">
        <v>19.100000000000001</v>
      </c>
      <c r="C22" s="19"/>
      <c r="D22" s="19"/>
    </row>
    <row r="23" spans="1:10" x14ac:dyDescent="0.25">
      <c r="A23" s="21" t="s">
        <v>168</v>
      </c>
      <c r="B23" s="20">
        <v>22.7</v>
      </c>
      <c r="C23" s="19"/>
      <c r="D23" s="19"/>
    </row>
    <row r="24" spans="1:10" x14ac:dyDescent="0.25">
      <c r="A24" s="21" t="s">
        <v>169</v>
      </c>
      <c r="B24" s="20">
        <v>19.8</v>
      </c>
      <c r="C24" s="19"/>
      <c r="D24" s="19"/>
      <c r="I24" s="7"/>
      <c r="J24" s="7"/>
    </row>
    <row r="25" spans="1:10" x14ac:dyDescent="0.25">
      <c r="A25" s="21" t="s">
        <v>170</v>
      </c>
      <c r="B25" s="20">
        <v>25.7</v>
      </c>
      <c r="C25" s="19"/>
      <c r="D25" s="19"/>
      <c r="I25" s="7"/>
      <c r="J25" s="7"/>
    </row>
    <row r="26" spans="1:10" x14ac:dyDescent="0.25">
      <c r="A26" s="21" t="s">
        <v>171</v>
      </c>
      <c r="B26" s="20">
        <v>22.6</v>
      </c>
      <c r="C26" s="19"/>
      <c r="D26" s="19"/>
    </row>
    <row r="27" spans="1:10" x14ac:dyDescent="0.25">
      <c r="A27" s="21" t="s">
        <v>10</v>
      </c>
      <c r="B27" s="20">
        <v>19.8</v>
      </c>
      <c r="C27" s="19"/>
      <c r="D27" s="19"/>
    </row>
    <row r="28" spans="1:10" ht="30" customHeight="1" thickBot="1" x14ac:dyDescent="0.3">
      <c r="B28" s="86"/>
    </row>
    <row r="29" spans="1:10" ht="45" customHeight="1" thickBot="1" x14ac:dyDescent="0.3">
      <c r="A29" s="113" t="s">
        <v>115</v>
      </c>
      <c r="B29" s="120"/>
      <c r="C29" s="7"/>
      <c r="D29" s="8"/>
    </row>
    <row r="30" spans="1:10" x14ac:dyDescent="0.25">
      <c r="A30" s="22" t="s">
        <v>11</v>
      </c>
      <c r="B30" s="85">
        <v>18229</v>
      </c>
      <c r="C30" s="23"/>
      <c r="D30" s="23"/>
    </row>
    <row r="31" spans="1:10" x14ac:dyDescent="0.25">
      <c r="A31" s="24" t="s">
        <v>12</v>
      </c>
      <c r="B31" s="25">
        <v>118788</v>
      </c>
      <c r="C31" s="23"/>
      <c r="D31" s="23"/>
    </row>
    <row r="32" spans="1:10" x14ac:dyDescent="0.25">
      <c r="A32" s="24" t="s">
        <v>13</v>
      </c>
      <c r="B32" s="25">
        <v>14880</v>
      </c>
      <c r="C32" s="23"/>
      <c r="D32" s="23"/>
    </row>
    <row r="33" spans="1:5" x14ac:dyDescent="0.25">
      <c r="A33" s="24" t="s">
        <v>3</v>
      </c>
      <c r="B33" s="25">
        <v>15717</v>
      </c>
      <c r="C33" s="23"/>
      <c r="D33" s="23"/>
    </row>
    <row r="34" spans="1:5" x14ac:dyDescent="0.25">
      <c r="A34" s="24" t="s">
        <v>14</v>
      </c>
      <c r="B34" s="25">
        <v>13830</v>
      </c>
      <c r="C34" s="23"/>
      <c r="D34" s="23"/>
    </row>
    <row r="35" spans="1:5" x14ac:dyDescent="0.25">
      <c r="A35" s="24" t="s">
        <v>15</v>
      </c>
      <c r="B35" s="25">
        <v>28529</v>
      </c>
      <c r="C35" s="23"/>
      <c r="D35" s="23"/>
    </row>
    <row r="36" spans="1:5" x14ac:dyDescent="0.25">
      <c r="A36" s="24" t="s">
        <v>16</v>
      </c>
      <c r="B36" s="25">
        <v>83768</v>
      </c>
      <c r="C36" s="23"/>
      <c r="D36" s="23"/>
    </row>
    <row r="37" spans="1:5" x14ac:dyDescent="0.25">
      <c r="A37" s="24" t="s">
        <v>17</v>
      </c>
      <c r="B37" s="25">
        <v>10861</v>
      </c>
      <c r="C37" s="23"/>
      <c r="D37" s="23"/>
    </row>
    <row r="38" spans="1:5" x14ac:dyDescent="0.25">
      <c r="A38" s="24" t="s">
        <v>18</v>
      </c>
      <c r="B38" s="25">
        <f>SUM(B30:B37)</f>
        <v>304602</v>
      </c>
      <c r="C38" s="23"/>
      <c r="D38" s="23"/>
    </row>
    <row r="39" spans="1:5" ht="30" customHeight="1" thickBot="1" x14ac:dyDescent="0.3"/>
    <row r="40" spans="1:5" ht="44.25" customHeight="1" thickBot="1" x14ac:dyDescent="0.3">
      <c r="A40" s="113" t="s">
        <v>19</v>
      </c>
      <c r="B40" s="120"/>
      <c r="C40" s="15"/>
      <c r="D40" s="16"/>
    </row>
    <row r="41" spans="1:5" x14ac:dyDescent="0.25">
      <c r="A41" s="22" t="s">
        <v>4</v>
      </c>
      <c r="B41" s="26">
        <v>26.4</v>
      </c>
      <c r="C41" s="19"/>
      <c r="D41" s="19"/>
    </row>
    <row r="42" spans="1:5" x14ac:dyDescent="0.25">
      <c r="A42" s="24" t="s">
        <v>5</v>
      </c>
      <c r="B42" s="26">
        <v>5.3</v>
      </c>
      <c r="C42" s="19"/>
      <c r="D42" s="19"/>
    </row>
    <row r="43" spans="1:5" x14ac:dyDescent="0.25">
      <c r="A43" s="24" t="s">
        <v>6</v>
      </c>
      <c r="B43" s="26">
        <v>13.3</v>
      </c>
      <c r="C43" s="19"/>
      <c r="D43" s="19"/>
    </row>
    <row r="44" spans="1:5" x14ac:dyDescent="0.25">
      <c r="A44" s="24" t="s">
        <v>151</v>
      </c>
      <c r="B44" s="26">
        <v>9.9</v>
      </c>
      <c r="C44" s="19"/>
      <c r="D44" s="19"/>
    </row>
    <row r="45" spans="1:5" x14ac:dyDescent="0.25">
      <c r="A45" s="24" t="s">
        <v>8</v>
      </c>
      <c r="B45" s="26">
        <v>38.799999999999997</v>
      </c>
      <c r="C45" s="19"/>
      <c r="D45" s="19"/>
    </row>
    <row r="46" spans="1:5" x14ac:dyDescent="0.25">
      <c r="A46" s="24" t="s">
        <v>25</v>
      </c>
      <c r="B46" s="26">
        <v>12.1</v>
      </c>
      <c r="C46" s="19"/>
      <c r="D46" s="19"/>
    </row>
    <row r="47" spans="1:5" ht="30.75" customHeight="1" thickBot="1" x14ac:dyDescent="0.3"/>
    <row r="48" spans="1:5" ht="57" customHeight="1" thickBot="1" x14ac:dyDescent="0.3">
      <c r="A48" s="123" t="s">
        <v>116</v>
      </c>
      <c r="B48" s="124"/>
      <c r="C48" s="124"/>
      <c r="D48" s="124"/>
      <c r="E48" s="125"/>
    </row>
    <row r="49" spans="1:5" ht="15.75" thickBot="1" x14ac:dyDescent="0.3">
      <c r="A49" s="117" t="s">
        <v>26</v>
      </c>
      <c r="B49" s="113" t="s">
        <v>27</v>
      </c>
      <c r="C49" s="119"/>
      <c r="D49" s="120"/>
      <c r="E49" s="115" t="s">
        <v>18</v>
      </c>
    </row>
    <row r="50" spans="1:5" ht="15.75" thickBot="1" x14ac:dyDescent="0.3">
      <c r="A50" s="118"/>
      <c r="B50" s="88" t="s">
        <v>28</v>
      </c>
      <c r="C50" s="88" t="s">
        <v>29</v>
      </c>
      <c r="D50" s="87" t="s">
        <v>17</v>
      </c>
      <c r="E50" s="116"/>
    </row>
    <row r="51" spans="1:5" x14ac:dyDescent="0.25">
      <c r="A51" s="9" t="s">
        <v>3</v>
      </c>
      <c r="B51" s="28">
        <v>1</v>
      </c>
      <c r="C51" s="28">
        <v>0</v>
      </c>
      <c r="D51" s="28">
        <v>4</v>
      </c>
      <c r="E51" s="29">
        <f t="shared" ref="E51:E59" si="0">+B51+C51+D51</f>
        <v>5</v>
      </c>
    </row>
    <row r="52" spans="1:5" x14ac:dyDescent="0.25">
      <c r="A52" s="12" t="s">
        <v>4</v>
      </c>
      <c r="B52" s="30">
        <v>1</v>
      </c>
      <c r="C52" s="30">
        <v>0</v>
      </c>
      <c r="D52" s="30">
        <v>4</v>
      </c>
      <c r="E52" s="29">
        <f t="shared" si="0"/>
        <v>5</v>
      </c>
    </row>
    <row r="53" spans="1:5" x14ac:dyDescent="0.25">
      <c r="A53" s="12" t="s">
        <v>5</v>
      </c>
      <c r="B53" s="30">
        <v>0</v>
      </c>
      <c r="C53" s="30">
        <v>0</v>
      </c>
      <c r="D53" s="30">
        <v>1</v>
      </c>
      <c r="E53" s="29">
        <f t="shared" si="0"/>
        <v>1</v>
      </c>
    </row>
    <row r="54" spans="1:5" x14ac:dyDescent="0.25">
      <c r="A54" s="12" t="s">
        <v>6</v>
      </c>
      <c r="B54" s="30">
        <v>0</v>
      </c>
      <c r="C54" s="30">
        <v>0</v>
      </c>
      <c r="D54" s="30">
        <v>0</v>
      </c>
      <c r="E54" s="29">
        <f t="shared" si="0"/>
        <v>0</v>
      </c>
    </row>
    <row r="55" spans="1:5" x14ac:dyDescent="0.25">
      <c r="A55" s="12" t="s">
        <v>7</v>
      </c>
      <c r="B55" s="30">
        <v>0</v>
      </c>
      <c r="C55" s="30">
        <v>0</v>
      </c>
      <c r="D55" s="30">
        <v>0</v>
      </c>
      <c r="E55" s="29">
        <f t="shared" si="0"/>
        <v>0</v>
      </c>
    </row>
    <row r="56" spans="1:5" x14ac:dyDescent="0.25">
      <c r="A56" s="12" t="s">
        <v>8</v>
      </c>
      <c r="B56" s="30">
        <v>0</v>
      </c>
      <c r="C56" s="30">
        <v>0</v>
      </c>
      <c r="D56" s="30">
        <v>1</v>
      </c>
      <c r="E56" s="29">
        <f t="shared" si="0"/>
        <v>1</v>
      </c>
    </row>
    <row r="57" spans="1:5" x14ac:dyDescent="0.25">
      <c r="A57" s="12" t="s">
        <v>30</v>
      </c>
      <c r="B57" s="30">
        <v>0</v>
      </c>
      <c r="C57" s="30">
        <v>2</v>
      </c>
      <c r="D57" s="30">
        <v>1</v>
      </c>
      <c r="E57" s="29">
        <f t="shared" si="0"/>
        <v>3</v>
      </c>
    </row>
    <row r="58" spans="1:5" x14ac:dyDescent="0.25">
      <c r="A58" s="12" t="s">
        <v>9</v>
      </c>
      <c r="B58" s="30">
        <v>1</v>
      </c>
      <c r="C58" s="30">
        <v>1</v>
      </c>
      <c r="D58" s="30">
        <v>7</v>
      </c>
      <c r="E58" s="29">
        <f t="shared" si="0"/>
        <v>9</v>
      </c>
    </row>
    <row r="59" spans="1:5" x14ac:dyDescent="0.25">
      <c r="A59" s="12" t="s">
        <v>18</v>
      </c>
      <c r="B59" s="31">
        <f>SUM(B51:B58)</f>
        <v>3</v>
      </c>
      <c r="C59" s="31">
        <f t="shared" ref="C59:D59" si="1">SUM(C51:C58)</f>
        <v>3</v>
      </c>
      <c r="D59" s="31">
        <f t="shared" si="1"/>
        <v>18</v>
      </c>
      <c r="E59" s="29">
        <f t="shared" si="0"/>
        <v>24</v>
      </c>
    </row>
    <row r="60" spans="1:5" ht="30" customHeight="1" thickBot="1" x14ac:dyDescent="0.3">
      <c r="C60" s="15"/>
    </row>
    <row r="61" spans="1:5" ht="36" customHeight="1" thickBot="1" x14ac:dyDescent="0.3">
      <c r="A61" s="113" t="s">
        <v>117</v>
      </c>
      <c r="B61" s="119"/>
      <c r="C61" s="120"/>
    </row>
    <row r="62" spans="1:5" x14ac:dyDescent="0.25">
      <c r="A62" s="32"/>
      <c r="B62" s="33" t="s">
        <v>31</v>
      </c>
      <c r="C62" s="34" t="s">
        <v>32</v>
      </c>
    </row>
    <row r="63" spans="1:5" x14ac:dyDescent="0.25">
      <c r="A63" s="24" t="s">
        <v>3</v>
      </c>
      <c r="B63" s="35">
        <v>35</v>
      </c>
      <c r="C63" s="35">
        <v>1</v>
      </c>
    </row>
    <row r="64" spans="1:5" x14ac:dyDescent="0.25">
      <c r="A64" s="24" t="s">
        <v>20</v>
      </c>
      <c r="B64" s="35">
        <v>64</v>
      </c>
      <c r="C64" s="35">
        <v>50</v>
      </c>
    </row>
    <row r="65" spans="1:3" x14ac:dyDescent="0.25">
      <c r="A65" s="24" t="s">
        <v>21</v>
      </c>
      <c r="B65" s="35">
        <v>16</v>
      </c>
      <c r="C65" s="35">
        <v>10</v>
      </c>
    </row>
    <row r="66" spans="1:3" x14ac:dyDescent="0.25">
      <c r="A66" s="24" t="s">
        <v>23</v>
      </c>
      <c r="B66" s="35">
        <v>26</v>
      </c>
      <c r="C66" s="35">
        <v>24</v>
      </c>
    </row>
    <row r="67" spans="1:3" x14ac:dyDescent="0.25">
      <c r="A67" s="24" t="s">
        <v>22</v>
      </c>
      <c r="B67" s="35">
        <v>36</v>
      </c>
      <c r="C67" s="35">
        <v>16</v>
      </c>
    </row>
    <row r="68" spans="1:3" x14ac:dyDescent="0.25">
      <c r="A68" s="24" t="s">
        <v>24</v>
      </c>
      <c r="B68" s="35">
        <v>8</v>
      </c>
      <c r="C68" s="35">
        <v>21</v>
      </c>
    </row>
    <row r="69" spans="1:3" x14ac:dyDescent="0.25">
      <c r="A69" s="24" t="s">
        <v>33</v>
      </c>
      <c r="B69" s="35">
        <v>51</v>
      </c>
      <c r="C69" s="35">
        <v>13</v>
      </c>
    </row>
    <row r="70" spans="1:3" ht="75" x14ac:dyDescent="0.25">
      <c r="A70" s="12" t="s">
        <v>159</v>
      </c>
      <c r="B70" s="35">
        <v>206</v>
      </c>
      <c r="C70" s="35">
        <v>101</v>
      </c>
    </row>
    <row r="71" spans="1:3" x14ac:dyDescent="0.25">
      <c r="A71" s="24" t="s">
        <v>34</v>
      </c>
      <c r="B71" s="35">
        <v>731</v>
      </c>
      <c r="C71" s="35">
        <v>692</v>
      </c>
    </row>
  </sheetData>
  <mergeCells count="13">
    <mergeCell ref="E49:E50"/>
    <mergeCell ref="A49:A50"/>
    <mergeCell ref="A61:C61"/>
    <mergeCell ref="A15:B15"/>
    <mergeCell ref="A29:B29"/>
    <mergeCell ref="A40:B40"/>
    <mergeCell ref="B49:D49"/>
    <mergeCell ref="A48:E48"/>
    <mergeCell ref="A1:E1"/>
    <mergeCell ref="A3:A4"/>
    <mergeCell ref="B3:B4"/>
    <mergeCell ref="C3:C4"/>
    <mergeCell ref="A5:B5"/>
  </mergeCells>
  <pageMargins left="0.2" right="0.2" top="0.25" bottom="0.25" header="0" footer="0"/>
  <pageSetup scale="83" fitToHeight="0" orientation="portrait" r:id="rId1"/>
  <rowBreaks count="1" manualBreakCount="1">
    <brk id="38"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51"/>
  <sheetViews>
    <sheetView zoomScale="70" zoomScaleNormal="70" workbookViewId="0">
      <selection sqref="A1:E1"/>
    </sheetView>
  </sheetViews>
  <sheetFormatPr defaultRowHeight="15" x14ac:dyDescent="0.25"/>
  <cols>
    <col min="1" max="1" width="25.7109375" customWidth="1"/>
    <col min="2" max="4" width="41.85546875" customWidth="1"/>
    <col min="5" max="5" width="33.42578125" bestFit="1" customWidth="1"/>
    <col min="6" max="6" width="10.85546875" customWidth="1"/>
    <col min="7" max="7" width="11" customWidth="1"/>
    <col min="11" max="11" width="10.85546875" bestFit="1" customWidth="1"/>
  </cols>
  <sheetData>
    <row r="1" spans="1:11" ht="48" customHeight="1" thickBot="1" x14ac:dyDescent="0.3">
      <c r="A1" s="127" t="s">
        <v>160</v>
      </c>
      <c r="B1" s="128"/>
      <c r="C1" s="128"/>
      <c r="D1" s="128"/>
      <c r="E1" s="129"/>
      <c r="F1" s="36"/>
      <c r="G1" s="36"/>
      <c r="H1" s="36"/>
      <c r="I1" s="36"/>
      <c r="J1" s="36"/>
      <c r="K1" s="36"/>
    </row>
    <row r="2" spans="1:11" ht="15.75" customHeight="1" thickBot="1" x14ac:dyDescent="0.3">
      <c r="D2" s="89" t="s">
        <v>161</v>
      </c>
      <c r="E2" s="90" t="s">
        <v>224</v>
      </c>
    </row>
    <row r="3" spans="1:11" ht="15" customHeight="1" x14ac:dyDescent="0.25">
      <c r="A3" s="107" t="str">
        <f>'Rail Service (Item Nos. 1-6)'!A3</f>
        <v>Railroad: UP</v>
      </c>
      <c r="B3" s="130" t="str">
        <f>'Rail Service (Item Nos. 1-6)'!B3:B4</f>
        <v>Year: 2026</v>
      </c>
      <c r="C3" s="111" t="str">
        <f>'Rail Service (Item Nos. 1-6)'!C3</f>
        <v xml:space="preserve">Reporting Week: </v>
      </c>
      <c r="D3" s="37" t="s">
        <v>1</v>
      </c>
      <c r="E3" s="4">
        <f>'Rail Service (Item Nos. 1-6)'!E3</f>
        <v>46249</v>
      </c>
      <c r="F3" s="15"/>
      <c r="G3" s="17"/>
      <c r="H3" s="17"/>
      <c r="I3" s="15"/>
      <c r="K3" s="38"/>
    </row>
    <row r="4" spans="1:11" ht="15.75" thickBot="1" x14ac:dyDescent="0.3">
      <c r="A4" s="108"/>
      <c r="B4" s="131"/>
      <c r="C4" s="112"/>
      <c r="D4" s="39" t="s">
        <v>2</v>
      </c>
      <c r="E4" s="6">
        <f>'Rail Service (Item Nos. 1-6)'!E4</f>
        <v>46255</v>
      </c>
      <c r="F4" s="15"/>
      <c r="G4" s="17"/>
      <c r="H4" s="17"/>
      <c r="I4" s="15"/>
      <c r="K4" s="38"/>
    </row>
    <row r="5" spans="1:11" ht="15.75" thickBot="1" x14ac:dyDescent="0.3">
      <c r="A5" s="16"/>
      <c r="B5" s="16"/>
    </row>
    <row r="6" spans="1:11" ht="125.25" customHeight="1" thickBot="1" x14ac:dyDescent="0.3">
      <c r="A6" s="132" t="s">
        <v>35</v>
      </c>
      <c r="B6" s="133"/>
      <c r="C6" s="133"/>
      <c r="D6" s="134"/>
    </row>
    <row r="7" spans="1:11" ht="15.75" thickBot="1" x14ac:dyDescent="0.3"/>
    <row r="8" spans="1:11" ht="70.5" customHeight="1" thickBot="1" x14ac:dyDescent="0.3">
      <c r="A8" s="40" t="s">
        <v>36</v>
      </c>
      <c r="B8" s="40" t="s">
        <v>37</v>
      </c>
      <c r="C8" s="27" t="s">
        <v>38</v>
      </c>
      <c r="D8" s="27" t="s">
        <v>39</v>
      </c>
      <c r="E8" s="17"/>
      <c r="F8" s="17"/>
      <c r="G8" s="17"/>
      <c r="H8" s="41"/>
      <c r="I8" s="41"/>
    </row>
    <row r="9" spans="1:11" ht="15.75" customHeight="1" x14ac:dyDescent="0.25">
      <c r="A9" s="42" t="s">
        <v>40</v>
      </c>
      <c r="B9" s="96">
        <f>SUM(C9:D9)</f>
        <v>0</v>
      </c>
      <c r="C9" s="96">
        <v>0</v>
      </c>
      <c r="D9" s="96">
        <v>0</v>
      </c>
      <c r="I9" s="43"/>
    </row>
    <row r="10" spans="1:11" x14ac:dyDescent="0.25">
      <c r="A10" s="44" t="s">
        <v>41</v>
      </c>
      <c r="B10" s="97">
        <f t="shared" ref="B10:B56" si="0">SUM(C10:D10)</f>
        <v>0</v>
      </c>
      <c r="C10" s="97">
        <v>0</v>
      </c>
      <c r="D10" s="97">
        <v>0</v>
      </c>
    </row>
    <row r="11" spans="1:11" x14ac:dyDescent="0.25">
      <c r="A11" s="44" t="s">
        <v>42</v>
      </c>
      <c r="B11" s="97">
        <f t="shared" si="0"/>
        <v>4</v>
      </c>
      <c r="C11" s="97">
        <v>0</v>
      </c>
      <c r="D11" s="97">
        <v>4</v>
      </c>
    </row>
    <row r="12" spans="1:11" x14ac:dyDescent="0.25">
      <c r="A12" s="44" t="s">
        <v>43</v>
      </c>
      <c r="B12" s="97">
        <f t="shared" si="0"/>
        <v>16</v>
      </c>
      <c r="C12" s="97">
        <v>0</v>
      </c>
      <c r="D12" s="97">
        <v>16</v>
      </c>
    </row>
    <row r="13" spans="1:11" x14ac:dyDescent="0.25">
      <c r="A13" s="44" t="s">
        <v>44</v>
      </c>
      <c r="B13" s="97">
        <f t="shared" si="0"/>
        <v>22</v>
      </c>
      <c r="C13" s="97">
        <v>0</v>
      </c>
      <c r="D13" s="97">
        <v>22</v>
      </c>
    </row>
    <row r="14" spans="1:11" x14ac:dyDescent="0.25">
      <c r="A14" s="44" t="s">
        <v>45</v>
      </c>
      <c r="B14" s="97">
        <f t="shared" si="0"/>
        <v>0</v>
      </c>
      <c r="C14" s="97">
        <v>0</v>
      </c>
      <c r="D14" s="97">
        <v>0</v>
      </c>
    </row>
    <row r="15" spans="1:11" x14ac:dyDescent="0.25">
      <c r="A15" s="44" t="s">
        <v>46</v>
      </c>
      <c r="B15" s="97">
        <f t="shared" si="0"/>
        <v>0</v>
      </c>
      <c r="C15" s="97">
        <v>0</v>
      </c>
      <c r="D15" s="97">
        <v>0</v>
      </c>
    </row>
    <row r="16" spans="1:11" x14ac:dyDescent="0.25">
      <c r="A16" s="44" t="s">
        <v>47</v>
      </c>
      <c r="B16" s="97">
        <f t="shared" si="0"/>
        <v>0</v>
      </c>
      <c r="C16" s="97">
        <v>0</v>
      </c>
      <c r="D16" s="97">
        <v>0</v>
      </c>
    </row>
    <row r="17" spans="1:4" x14ac:dyDescent="0.25">
      <c r="A17" s="44" t="s">
        <v>48</v>
      </c>
      <c r="B17" s="97">
        <f t="shared" si="0"/>
        <v>0</v>
      </c>
      <c r="C17" s="97">
        <v>0</v>
      </c>
      <c r="D17" s="97">
        <v>0</v>
      </c>
    </row>
    <row r="18" spans="1:4" x14ac:dyDescent="0.25">
      <c r="A18" s="44" t="s">
        <v>49</v>
      </c>
      <c r="B18" s="97">
        <f t="shared" si="0"/>
        <v>1163</v>
      </c>
      <c r="C18" s="97">
        <v>860</v>
      </c>
      <c r="D18" s="97">
        <v>303</v>
      </c>
    </row>
    <row r="19" spans="1:4" x14ac:dyDescent="0.25">
      <c r="A19" s="44" t="s">
        <v>50</v>
      </c>
      <c r="B19" s="97">
        <f t="shared" si="0"/>
        <v>312</v>
      </c>
      <c r="C19" s="97">
        <v>118</v>
      </c>
      <c r="D19" s="97">
        <v>194</v>
      </c>
    </row>
    <row r="20" spans="1:4" x14ac:dyDescent="0.25">
      <c r="A20" s="44" t="s">
        <v>51</v>
      </c>
      <c r="B20" s="97">
        <f t="shared" si="0"/>
        <v>400</v>
      </c>
      <c r="C20" s="97">
        <v>327</v>
      </c>
      <c r="D20" s="97">
        <v>73</v>
      </c>
    </row>
    <row r="21" spans="1:4" x14ac:dyDescent="0.25">
      <c r="A21" s="44" t="s">
        <v>52</v>
      </c>
      <c r="B21" s="97">
        <f t="shared" si="0"/>
        <v>0</v>
      </c>
      <c r="C21" s="97">
        <v>0</v>
      </c>
      <c r="D21" s="97">
        <v>0</v>
      </c>
    </row>
    <row r="22" spans="1:4" x14ac:dyDescent="0.25">
      <c r="A22" s="44" t="s">
        <v>53</v>
      </c>
      <c r="B22" s="97">
        <f>SUM(C22:D22)</f>
        <v>530</v>
      </c>
      <c r="C22" s="97">
        <v>0</v>
      </c>
      <c r="D22" s="97">
        <v>530</v>
      </c>
    </row>
    <row r="23" spans="1:4" x14ac:dyDescent="0.25">
      <c r="A23" s="44" t="s">
        <v>54</v>
      </c>
      <c r="B23" s="97">
        <f t="shared" si="0"/>
        <v>0</v>
      </c>
      <c r="C23" s="97">
        <v>0</v>
      </c>
      <c r="D23" s="97">
        <v>0</v>
      </c>
    </row>
    <row r="24" spans="1:4" x14ac:dyDescent="0.25">
      <c r="A24" s="44" t="s">
        <v>55</v>
      </c>
      <c r="B24" s="97">
        <f t="shared" si="0"/>
        <v>0</v>
      </c>
      <c r="C24" s="97">
        <v>0</v>
      </c>
      <c r="D24" s="97">
        <v>0</v>
      </c>
    </row>
    <row r="25" spans="1:4" x14ac:dyDescent="0.25">
      <c r="A25" s="44" t="s">
        <v>56</v>
      </c>
      <c r="B25" s="97">
        <f t="shared" si="0"/>
        <v>0</v>
      </c>
      <c r="C25" s="97">
        <v>0</v>
      </c>
      <c r="D25" s="97">
        <v>0</v>
      </c>
    </row>
    <row r="26" spans="1:4" x14ac:dyDescent="0.25">
      <c r="A26" s="44" t="s">
        <v>57</v>
      </c>
      <c r="B26" s="97">
        <f t="shared" si="0"/>
        <v>0</v>
      </c>
      <c r="C26" s="97">
        <v>0</v>
      </c>
      <c r="D26" s="97">
        <v>0</v>
      </c>
    </row>
    <row r="27" spans="1:4" x14ac:dyDescent="0.25">
      <c r="A27" s="44" t="s">
        <v>58</v>
      </c>
      <c r="B27" s="97">
        <f t="shared" si="0"/>
        <v>0</v>
      </c>
      <c r="C27" s="97">
        <v>0</v>
      </c>
      <c r="D27" s="97">
        <v>0</v>
      </c>
    </row>
    <row r="28" spans="1:4" x14ac:dyDescent="0.25">
      <c r="A28" s="44" t="s">
        <v>59</v>
      </c>
      <c r="B28" s="97">
        <f t="shared" si="0"/>
        <v>0</v>
      </c>
      <c r="C28" s="97">
        <v>0</v>
      </c>
      <c r="D28" s="97">
        <v>0</v>
      </c>
    </row>
    <row r="29" spans="1:4" x14ac:dyDescent="0.25">
      <c r="A29" s="44" t="s">
        <v>60</v>
      </c>
      <c r="B29" s="97">
        <f t="shared" si="0"/>
        <v>1305</v>
      </c>
      <c r="C29" s="97">
        <v>998</v>
      </c>
      <c r="D29" s="97">
        <v>307</v>
      </c>
    </row>
    <row r="30" spans="1:4" x14ac:dyDescent="0.25">
      <c r="A30" s="44" t="s">
        <v>61</v>
      </c>
      <c r="B30" s="97">
        <f t="shared" si="0"/>
        <v>0</v>
      </c>
      <c r="C30" s="97">
        <v>0</v>
      </c>
      <c r="D30" s="97">
        <v>0</v>
      </c>
    </row>
    <row r="31" spans="1:4" x14ac:dyDescent="0.25">
      <c r="A31" s="44" t="s">
        <v>62</v>
      </c>
      <c r="B31" s="97">
        <f t="shared" si="0"/>
        <v>0</v>
      </c>
      <c r="C31" s="97">
        <v>0</v>
      </c>
      <c r="D31" s="97">
        <v>0</v>
      </c>
    </row>
    <row r="32" spans="1:4" x14ac:dyDescent="0.25">
      <c r="A32" s="44" t="s">
        <v>63</v>
      </c>
      <c r="B32" s="97">
        <f t="shared" si="0"/>
        <v>8</v>
      </c>
      <c r="C32" s="97">
        <v>0</v>
      </c>
      <c r="D32" s="97">
        <v>8</v>
      </c>
    </row>
    <row r="33" spans="1:4" x14ac:dyDescent="0.25">
      <c r="A33" s="44" t="s">
        <v>64</v>
      </c>
      <c r="B33" s="97">
        <f t="shared" si="0"/>
        <v>0</v>
      </c>
      <c r="C33" s="97">
        <v>0</v>
      </c>
      <c r="D33" s="97">
        <v>0</v>
      </c>
    </row>
    <row r="34" spans="1:4" x14ac:dyDescent="0.25">
      <c r="A34" s="44" t="s">
        <v>65</v>
      </c>
      <c r="B34" s="97">
        <f t="shared" si="0"/>
        <v>0</v>
      </c>
      <c r="C34" s="97">
        <v>0</v>
      </c>
      <c r="D34" s="97">
        <v>0</v>
      </c>
    </row>
    <row r="35" spans="1:4" x14ac:dyDescent="0.25">
      <c r="A35" s="44" t="s">
        <v>66</v>
      </c>
      <c r="B35" s="97">
        <f t="shared" si="0"/>
        <v>1325</v>
      </c>
      <c r="C35" s="97">
        <v>456</v>
      </c>
      <c r="D35" s="97">
        <v>869</v>
      </c>
    </row>
    <row r="36" spans="1:4" x14ac:dyDescent="0.25">
      <c r="A36" s="44" t="s">
        <v>67</v>
      </c>
      <c r="B36" s="97">
        <f t="shared" si="0"/>
        <v>0</v>
      </c>
      <c r="C36" s="97">
        <v>0</v>
      </c>
      <c r="D36" s="97">
        <v>0</v>
      </c>
    </row>
    <row r="37" spans="1:4" x14ac:dyDescent="0.25">
      <c r="A37" s="44" t="s">
        <v>68</v>
      </c>
      <c r="B37" s="97">
        <f t="shared" si="0"/>
        <v>0</v>
      </c>
      <c r="C37" s="97">
        <v>0</v>
      </c>
      <c r="D37" s="97">
        <v>0</v>
      </c>
    </row>
    <row r="38" spans="1:4" x14ac:dyDescent="0.25">
      <c r="A38" s="44" t="s">
        <v>69</v>
      </c>
      <c r="B38" s="97">
        <f t="shared" si="0"/>
        <v>0</v>
      </c>
      <c r="C38" s="97">
        <v>0</v>
      </c>
      <c r="D38" s="97">
        <v>0</v>
      </c>
    </row>
    <row r="39" spans="1:4" x14ac:dyDescent="0.25">
      <c r="A39" s="44" t="s">
        <v>70</v>
      </c>
      <c r="B39" s="97">
        <f t="shared" si="0"/>
        <v>0</v>
      </c>
      <c r="C39" s="97">
        <v>0</v>
      </c>
      <c r="D39" s="97">
        <v>0</v>
      </c>
    </row>
    <row r="40" spans="1:4" x14ac:dyDescent="0.25">
      <c r="A40" s="44" t="s">
        <v>71</v>
      </c>
      <c r="B40" s="97">
        <f t="shared" si="0"/>
        <v>0</v>
      </c>
      <c r="C40" s="97">
        <v>0</v>
      </c>
      <c r="D40" s="97">
        <v>0</v>
      </c>
    </row>
    <row r="41" spans="1:4" x14ac:dyDescent="0.25">
      <c r="A41" s="44" t="s">
        <v>72</v>
      </c>
      <c r="B41" s="97">
        <f t="shared" si="0"/>
        <v>0</v>
      </c>
      <c r="C41" s="97">
        <v>0</v>
      </c>
      <c r="D41" s="97">
        <v>0</v>
      </c>
    </row>
    <row r="42" spans="1:4" x14ac:dyDescent="0.25">
      <c r="A42" s="44" t="s">
        <v>73</v>
      </c>
      <c r="B42" s="97">
        <f t="shared" si="0"/>
        <v>119</v>
      </c>
      <c r="C42" s="97">
        <v>0</v>
      </c>
      <c r="D42" s="97">
        <v>119</v>
      </c>
    </row>
    <row r="43" spans="1:4" x14ac:dyDescent="0.25">
      <c r="A43" s="44" t="s">
        <v>74</v>
      </c>
      <c r="B43" s="97">
        <f t="shared" si="0"/>
        <v>989</v>
      </c>
      <c r="C43" s="97">
        <v>221</v>
      </c>
      <c r="D43" s="97">
        <v>768</v>
      </c>
    </row>
    <row r="44" spans="1:4" x14ac:dyDescent="0.25">
      <c r="A44" s="44" t="s">
        <v>75</v>
      </c>
      <c r="B44" s="97">
        <f t="shared" si="0"/>
        <v>0</v>
      </c>
      <c r="C44" s="97">
        <v>0</v>
      </c>
      <c r="D44" s="97">
        <v>0</v>
      </c>
    </row>
    <row r="45" spans="1:4" x14ac:dyDescent="0.25">
      <c r="A45" s="44" t="s">
        <v>76</v>
      </c>
      <c r="B45" s="97">
        <f t="shared" si="0"/>
        <v>0</v>
      </c>
      <c r="C45" s="97">
        <v>0</v>
      </c>
      <c r="D45" s="97">
        <v>0</v>
      </c>
    </row>
    <row r="46" spans="1:4" x14ac:dyDescent="0.25">
      <c r="A46" s="44" t="s">
        <v>77</v>
      </c>
      <c r="B46" s="97">
        <f t="shared" si="0"/>
        <v>0</v>
      </c>
      <c r="C46" s="97">
        <v>0</v>
      </c>
      <c r="D46" s="97">
        <v>0</v>
      </c>
    </row>
    <row r="47" spans="1:4" x14ac:dyDescent="0.25">
      <c r="A47" s="44" t="s">
        <v>78</v>
      </c>
      <c r="B47" s="97">
        <f t="shared" si="0"/>
        <v>0</v>
      </c>
      <c r="C47" s="97">
        <v>0</v>
      </c>
      <c r="D47" s="97">
        <v>0</v>
      </c>
    </row>
    <row r="48" spans="1:4" x14ac:dyDescent="0.25">
      <c r="A48" s="44" t="s">
        <v>79</v>
      </c>
      <c r="B48" s="97">
        <f t="shared" si="0"/>
        <v>2</v>
      </c>
      <c r="C48" s="97">
        <v>0</v>
      </c>
      <c r="D48" s="97">
        <v>2</v>
      </c>
    </row>
    <row r="49" spans="1:19" x14ac:dyDescent="0.25">
      <c r="A49" s="44" t="s">
        <v>80</v>
      </c>
      <c r="B49" s="97">
        <f t="shared" si="0"/>
        <v>30</v>
      </c>
      <c r="C49" s="97">
        <v>0</v>
      </c>
      <c r="D49" s="97">
        <v>30</v>
      </c>
    </row>
    <row r="50" spans="1:19" x14ac:dyDescent="0.25">
      <c r="A50" s="44" t="s">
        <v>81</v>
      </c>
      <c r="B50" s="97">
        <f t="shared" si="0"/>
        <v>7</v>
      </c>
      <c r="C50" s="97">
        <v>0</v>
      </c>
      <c r="D50" s="97">
        <v>7</v>
      </c>
    </row>
    <row r="51" spans="1:19" x14ac:dyDescent="0.25">
      <c r="A51" s="44" t="s">
        <v>82</v>
      </c>
      <c r="B51" s="97">
        <f t="shared" si="0"/>
        <v>0</v>
      </c>
      <c r="C51" s="97">
        <v>0</v>
      </c>
      <c r="D51" s="97">
        <v>0</v>
      </c>
    </row>
    <row r="52" spans="1:19" x14ac:dyDescent="0.25">
      <c r="A52" s="44" t="s">
        <v>83</v>
      </c>
      <c r="B52" s="97">
        <f t="shared" si="0"/>
        <v>0</v>
      </c>
      <c r="C52" s="97">
        <v>0</v>
      </c>
      <c r="D52" s="97">
        <v>0</v>
      </c>
    </row>
    <row r="53" spans="1:19" x14ac:dyDescent="0.25">
      <c r="A53" s="44" t="s">
        <v>84</v>
      </c>
      <c r="B53" s="97">
        <f t="shared" si="0"/>
        <v>117</v>
      </c>
      <c r="C53" s="97">
        <v>0</v>
      </c>
      <c r="D53" s="97">
        <v>117</v>
      </c>
    </row>
    <row r="54" spans="1:19" x14ac:dyDescent="0.25">
      <c r="A54" s="44" t="s">
        <v>85</v>
      </c>
      <c r="B54" s="97">
        <f t="shared" si="0"/>
        <v>149</v>
      </c>
      <c r="C54" s="97">
        <v>98</v>
      </c>
      <c r="D54" s="97">
        <v>51</v>
      </c>
    </row>
    <row r="55" spans="1:19" x14ac:dyDescent="0.25">
      <c r="A55" s="44" t="s">
        <v>86</v>
      </c>
      <c r="B55" s="97">
        <f t="shared" si="0"/>
        <v>0</v>
      </c>
      <c r="C55" s="97">
        <v>0</v>
      </c>
      <c r="D55" s="97">
        <v>0</v>
      </c>
    </row>
    <row r="56" spans="1:19" x14ac:dyDescent="0.25">
      <c r="A56" s="44" t="s">
        <v>87</v>
      </c>
      <c r="B56" s="97">
        <f t="shared" si="0"/>
        <v>0</v>
      </c>
      <c r="C56" s="97">
        <v>0</v>
      </c>
      <c r="D56" s="97">
        <v>0</v>
      </c>
    </row>
    <row r="57" spans="1:19" x14ac:dyDescent="0.25">
      <c r="A57" s="44" t="s">
        <v>18</v>
      </c>
      <c r="B57" s="97">
        <f>SUM(B9:B56)</f>
        <v>6498</v>
      </c>
      <c r="C57" s="97">
        <f>SUM(C9:C56)</f>
        <v>3078</v>
      </c>
      <c r="D57" s="97">
        <f>SUM(D9:D56)</f>
        <v>3420</v>
      </c>
    </row>
    <row r="61" spans="1:19" ht="31.5" customHeight="1" x14ac:dyDescent="0.25">
      <c r="A61" s="41"/>
      <c r="B61" s="16"/>
      <c r="C61" s="16"/>
      <c r="D61" s="16"/>
      <c r="E61" s="16"/>
      <c r="F61" s="16"/>
      <c r="G61" s="16"/>
      <c r="H61" s="16"/>
      <c r="I61" s="16"/>
      <c r="J61" s="16"/>
      <c r="K61" s="16"/>
      <c r="L61" s="16"/>
      <c r="M61" s="16"/>
      <c r="N61" s="16"/>
      <c r="O61" s="16"/>
      <c r="P61" s="16"/>
      <c r="Q61" s="16"/>
      <c r="R61" s="16"/>
      <c r="S61" s="16"/>
    </row>
    <row r="62" spans="1:19" x14ac:dyDescent="0.25">
      <c r="A62" s="45"/>
      <c r="B62" s="46"/>
      <c r="C62" s="46"/>
      <c r="D62" s="46"/>
      <c r="E62" s="46"/>
      <c r="F62" s="46"/>
      <c r="G62" s="46"/>
      <c r="H62" s="46"/>
      <c r="I62" s="46"/>
      <c r="J62" s="46"/>
      <c r="K62" s="46"/>
      <c r="L62" s="46"/>
      <c r="M62" s="46"/>
      <c r="N62" s="46"/>
      <c r="O62" s="46"/>
      <c r="P62" s="46"/>
      <c r="Q62" s="46"/>
      <c r="R62" s="46"/>
      <c r="S62" s="46"/>
    </row>
    <row r="63" spans="1:19" x14ac:dyDescent="0.25">
      <c r="A63" s="45"/>
      <c r="B63" s="46"/>
      <c r="C63" s="46"/>
      <c r="D63" s="46"/>
      <c r="E63" s="46"/>
      <c r="F63" s="46"/>
      <c r="G63" s="46"/>
      <c r="H63" s="46"/>
      <c r="I63" s="46"/>
      <c r="J63" s="46"/>
      <c r="K63" s="46"/>
      <c r="L63" s="46"/>
      <c r="M63" s="46"/>
      <c r="N63" s="46"/>
      <c r="O63" s="46"/>
      <c r="P63" s="46"/>
      <c r="Q63" s="46"/>
      <c r="R63" s="46"/>
      <c r="S63" s="46"/>
    </row>
    <row r="64" spans="1:19" x14ac:dyDescent="0.25">
      <c r="A64" s="45"/>
      <c r="B64" s="46"/>
      <c r="C64" s="46"/>
      <c r="D64" s="46"/>
      <c r="E64" s="46"/>
      <c r="F64" s="46"/>
      <c r="G64" s="46"/>
      <c r="H64" s="46"/>
      <c r="I64" s="46"/>
      <c r="J64" s="46"/>
      <c r="K64" s="46"/>
      <c r="L64" s="46"/>
      <c r="M64" s="46"/>
      <c r="N64" s="46"/>
      <c r="O64" s="46"/>
      <c r="P64" s="46"/>
      <c r="Q64" s="46"/>
      <c r="R64" s="46"/>
      <c r="S64" s="46"/>
    </row>
    <row r="65" spans="1:19" x14ac:dyDescent="0.25">
      <c r="A65" s="45"/>
      <c r="B65" s="46"/>
      <c r="C65" s="46"/>
      <c r="D65" s="46"/>
      <c r="E65" s="46"/>
      <c r="F65" s="46"/>
      <c r="G65" s="46"/>
      <c r="H65" s="46"/>
      <c r="I65" s="46"/>
      <c r="J65" s="46"/>
      <c r="K65" s="46"/>
      <c r="L65" s="46"/>
      <c r="M65" s="46"/>
      <c r="N65" s="46"/>
      <c r="O65" s="46"/>
      <c r="P65" s="46"/>
      <c r="Q65" s="46"/>
      <c r="R65" s="46"/>
      <c r="S65" s="46"/>
    </row>
    <row r="66" spans="1:19" x14ac:dyDescent="0.25">
      <c r="A66" s="45"/>
      <c r="B66" s="46"/>
      <c r="C66" s="46"/>
      <c r="D66" s="46"/>
      <c r="E66" s="46"/>
      <c r="F66" s="46"/>
      <c r="G66" s="46"/>
      <c r="H66" s="46"/>
      <c r="I66" s="46"/>
      <c r="J66" s="46"/>
      <c r="K66" s="46"/>
      <c r="L66" s="46"/>
      <c r="M66" s="46"/>
      <c r="N66" s="46"/>
      <c r="O66" s="46"/>
      <c r="P66" s="46"/>
      <c r="Q66" s="46"/>
      <c r="R66" s="46"/>
      <c r="S66" s="46"/>
    </row>
    <row r="67" spans="1:19" x14ac:dyDescent="0.25">
      <c r="A67" s="45"/>
      <c r="B67" s="46"/>
      <c r="C67" s="46"/>
      <c r="D67" s="46"/>
      <c r="E67" s="46"/>
      <c r="F67" s="46"/>
      <c r="G67" s="46"/>
      <c r="H67" s="46"/>
      <c r="I67" s="46"/>
      <c r="J67" s="46"/>
      <c r="K67" s="46"/>
      <c r="L67" s="46"/>
      <c r="M67" s="46"/>
      <c r="N67" s="46"/>
      <c r="O67" s="46"/>
      <c r="P67" s="46"/>
      <c r="Q67" s="46"/>
      <c r="R67" s="46"/>
      <c r="S67" s="46"/>
    </row>
    <row r="68" spans="1:19" ht="14.25" customHeight="1" x14ac:dyDescent="0.25">
      <c r="A68" s="47"/>
      <c r="B68" s="46"/>
      <c r="C68" s="46"/>
      <c r="D68" s="46"/>
      <c r="E68" s="46"/>
      <c r="F68" s="46"/>
      <c r="G68" s="46"/>
      <c r="H68" s="46"/>
      <c r="I68" s="46"/>
      <c r="J68" s="46"/>
      <c r="K68" s="46"/>
      <c r="L68" s="46"/>
      <c r="M68" s="46"/>
      <c r="N68" s="46"/>
      <c r="O68" s="46"/>
      <c r="P68" s="46"/>
      <c r="Q68" s="46"/>
      <c r="R68" s="46"/>
      <c r="S68" s="46"/>
    </row>
    <row r="69" spans="1:19" x14ac:dyDescent="0.25">
      <c r="A69" s="45"/>
      <c r="B69" s="46"/>
      <c r="C69" s="46"/>
      <c r="D69" s="46"/>
      <c r="E69" s="46"/>
      <c r="F69" s="46"/>
      <c r="G69" s="46"/>
      <c r="H69" s="46"/>
      <c r="I69" s="46"/>
      <c r="J69" s="46"/>
      <c r="K69" s="46"/>
      <c r="L69" s="46"/>
      <c r="M69" s="46"/>
      <c r="N69" s="46"/>
      <c r="O69" s="46"/>
      <c r="P69" s="46"/>
      <c r="Q69" s="46"/>
      <c r="R69" s="46"/>
      <c r="S69" s="46"/>
    </row>
    <row r="70" spans="1:19" x14ac:dyDescent="0.25">
      <c r="A70" s="45"/>
      <c r="B70" s="46"/>
      <c r="C70" s="46"/>
      <c r="D70" s="46"/>
      <c r="E70" s="46"/>
      <c r="F70" s="46"/>
      <c r="G70" s="46"/>
      <c r="H70" s="46"/>
      <c r="I70" s="46"/>
      <c r="J70" s="46"/>
      <c r="K70" s="46"/>
      <c r="L70" s="46"/>
      <c r="M70" s="46"/>
      <c r="N70" s="46"/>
      <c r="O70" s="46"/>
      <c r="P70" s="46"/>
      <c r="Q70" s="46"/>
      <c r="R70" s="46"/>
      <c r="S70" s="46"/>
    </row>
    <row r="71" spans="1:19" x14ac:dyDescent="0.25">
      <c r="A71" s="45"/>
      <c r="B71" s="46"/>
      <c r="C71" s="46"/>
      <c r="D71" s="46"/>
      <c r="E71" s="46"/>
      <c r="F71" s="46"/>
      <c r="G71" s="46"/>
      <c r="H71" s="46"/>
      <c r="I71" s="46"/>
      <c r="J71" s="46"/>
      <c r="K71" s="46"/>
      <c r="L71" s="46"/>
      <c r="M71" s="46"/>
      <c r="N71" s="46"/>
      <c r="O71" s="46"/>
      <c r="P71" s="46"/>
      <c r="Q71" s="46"/>
      <c r="R71" s="46"/>
      <c r="S71" s="46"/>
    </row>
    <row r="72" spans="1:19" x14ac:dyDescent="0.25">
      <c r="A72" s="45"/>
      <c r="B72" s="46"/>
      <c r="C72" s="46"/>
      <c r="D72" s="46"/>
      <c r="E72" s="46"/>
      <c r="F72" s="46"/>
      <c r="G72" s="46"/>
      <c r="H72" s="46"/>
      <c r="I72" s="46"/>
      <c r="J72" s="46"/>
      <c r="K72" s="46"/>
      <c r="L72" s="46"/>
      <c r="M72" s="46"/>
      <c r="N72" s="46"/>
      <c r="O72" s="46"/>
      <c r="P72" s="46"/>
      <c r="Q72" s="46"/>
      <c r="R72" s="46"/>
      <c r="S72" s="46"/>
    </row>
    <row r="74" spans="1:19" x14ac:dyDescent="0.25">
      <c r="A74" s="41"/>
      <c r="B74" s="16"/>
      <c r="C74" s="16"/>
      <c r="D74" s="16"/>
      <c r="E74" s="16"/>
      <c r="F74" s="16"/>
      <c r="G74" s="16"/>
      <c r="H74" s="16"/>
      <c r="I74" s="16"/>
      <c r="J74" s="16"/>
      <c r="K74" s="16"/>
      <c r="L74" s="16"/>
      <c r="M74" s="16"/>
      <c r="N74" s="16"/>
      <c r="O74" s="16"/>
      <c r="P74" s="16"/>
      <c r="Q74" s="16"/>
      <c r="R74" s="16"/>
      <c r="S74" s="16"/>
    </row>
    <row r="75" spans="1:19" x14ac:dyDescent="0.25">
      <c r="A75" s="45"/>
      <c r="B75" s="46"/>
      <c r="C75" s="46"/>
      <c r="D75" s="46"/>
      <c r="E75" s="46"/>
      <c r="F75" s="46"/>
      <c r="G75" s="46"/>
      <c r="H75" s="46"/>
      <c r="I75" s="46"/>
      <c r="J75" s="46"/>
      <c r="K75" s="46"/>
      <c r="L75" s="46"/>
      <c r="M75" s="46"/>
      <c r="N75" s="46"/>
      <c r="O75" s="46"/>
      <c r="P75" s="46"/>
      <c r="Q75" s="46"/>
      <c r="R75" s="46"/>
      <c r="S75" s="46"/>
    </row>
    <row r="76" spans="1:19" x14ac:dyDescent="0.25">
      <c r="A76" s="45"/>
      <c r="B76" s="46"/>
      <c r="C76" s="46"/>
      <c r="D76" s="46"/>
      <c r="E76" s="46"/>
      <c r="F76" s="46"/>
      <c r="G76" s="46"/>
      <c r="H76" s="46"/>
      <c r="I76" s="46"/>
      <c r="J76" s="46"/>
      <c r="K76" s="46"/>
      <c r="L76" s="46"/>
      <c r="M76" s="46"/>
      <c r="N76" s="46"/>
      <c r="O76" s="46"/>
      <c r="P76" s="46"/>
      <c r="Q76" s="46"/>
      <c r="R76" s="46"/>
      <c r="S76" s="46"/>
    </row>
    <row r="77" spans="1:19" x14ac:dyDescent="0.25">
      <c r="A77" s="45"/>
      <c r="B77" s="46"/>
      <c r="C77" s="46"/>
      <c r="D77" s="46"/>
      <c r="E77" s="46"/>
      <c r="F77" s="46"/>
      <c r="G77" s="46"/>
      <c r="H77" s="46"/>
      <c r="I77" s="46"/>
      <c r="J77" s="46"/>
      <c r="K77" s="46"/>
      <c r="L77" s="46"/>
      <c r="M77" s="46"/>
      <c r="N77" s="46"/>
      <c r="O77" s="46"/>
      <c r="P77" s="46"/>
      <c r="Q77" s="46"/>
      <c r="R77" s="46"/>
      <c r="S77" s="46"/>
    </row>
    <row r="78" spans="1:19" x14ac:dyDescent="0.25">
      <c r="A78" s="45"/>
      <c r="B78" s="46"/>
      <c r="C78" s="46"/>
      <c r="D78" s="46"/>
      <c r="E78" s="46"/>
      <c r="F78" s="46"/>
      <c r="G78" s="46"/>
      <c r="H78" s="46"/>
      <c r="I78" s="46"/>
      <c r="J78" s="46"/>
      <c r="K78" s="46"/>
      <c r="L78" s="46"/>
      <c r="M78" s="46"/>
      <c r="N78" s="46"/>
      <c r="O78" s="46"/>
      <c r="P78" s="46"/>
      <c r="Q78" s="46"/>
      <c r="R78" s="46"/>
      <c r="S78" s="46"/>
    </row>
    <row r="79" spans="1:19" x14ac:dyDescent="0.25">
      <c r="A79" s="45"/>
      <c r="B79" s="46"/>
      <c r="C79" s="46"/>
      <c r="D79" s="46"/>
      <c r="E79" s="46"/>
      <c r="F79" s="46"/>
      <c r="G79" s="46"/>
      <c r="H79" s="46"/>
      <c r="I79" s="46"/>
      <c r="J79" s="46"/>
      <c r="K79" s="46"/>
      <c r="L79" s="46"/>
      <c r="M79" s="46"/>
      <c r="N79" s="46"/>
      <c r="O79" s="46"/>
      <c r="P79" s="46"/>
      <c r="Q79" s="46"/>
      <c r="R79" s="46"/>
      <c r="S79" s="46"/>
    </row>
    <row r="80" spans="1:19" x14ac:dyDescent="0.25">
      <c r="A80" s="45"/>
      <c r="B80" s="46"/>
      <c r="C80" s="46"/>
      <c r="D80" s="46"/>
      <c r="E80" s="46"/>
      <c r="F80" s="46"/>
      <c r="G80" s="46"/>
      <c r="H80" s="46"/>
      <c r="I80" s="46"/>
      <c r="J80" s="46"/>
      <c r="K80" s="46"/>
      <c r="L80" s="46"/>
      <c r="M80" s="46"/>
      <c r="N80" s="46"/>
      <c r="O80" s="46"/>
      <c r="P80" s="46"/>
      <c r="Q80" s="46"/>
      <c r="R80" s="46"/>
      <c r="S80" s="46"/>
    </row>
    <row r="81" spans="1:19" ht="17.25" customHeight="1" x14ac:dyDescent="0.25">
      <c r="A81" s="47"/>
      <c r="B81" s="46"/>
      <c r="C81" s="46"/>
      <c r="D81" s="46"/>
      <c r="E81" s="46"/>
      <c r="F81" s="46"/>
      <c r="G81" s="46"/>
      <c r="H81" s="46"/>
      <c r="I81" s="46"/>
      <c r="J81" s="46"/>
      <c r="K81" s="46"/>
      <c r="L81" s="46"/>
      <c r="M81" s="46"/>
      <c r="N81" s="46"/>
      <c r="O81" s="46"/>
      <c r="P81" s="46"/>
      <c r="Q81" s="46"/>
      <c r="R81" s="46"/>
      <c r="S81" s="46"/>
    </row>
    <row r="82" spans="1:19" x14ac:dyDescent="0.25">
      <c r="A82" s="45"/>
      <c r="B82" s="46"/>
      <c r="C82" s="46"/>
      <c r="D82" s="46"/>
      <c r="E82" s="46"/>
      <c r="F82" s="46"/>
      <c r="G82" s="46"/>
      <c r="H82" s="46"/>
      <c r="I82" s="46"/>
      <c r="J82" s="46"/>
      <c r="K82" s="46"/>
      <c r="L82" s="46"/>
      <c r="M82" s="46"/>
      <c r="N82" s="46"/>
      <c r="O82" s="46"/>
      <c r="P82" s="46"/>
      <c r="Q82" s="46"/>
      <c r="R82" s="46"/>
      <c r="S82" s="46"/>
    </row>
    <row r="83" spans="1:19" x14ac:dyDescent="0.25">
      <c r="A83" s="45"/>
      <c r="B83" s="46"/>
      <c r="C83" s="46"/>
      <c r="D83" s="46"/>
      <c r="E83" s="46"/>
      <c r="F83" s="46"/>
      <c r="G83" s="46"/>
      <c r="H83" s="46"/>
      <c r="I83" s="46"/>
      <c r="J83" s="46"/>
      <c r="K83" s="46"/>
      <c r="L83" s="46"/>
      <c r="M83" s="46"/>
      <c r="N83" s="46"/>
      <c r="O83" s="46"/>
      <c r="P83" s="46"/>
      <c r="Q83" s="46"/>
      <c r="R83" s="46"/>
      <c r="S83" s="46"/>
    </row>
    <row r="84" spans="1:19" x14ac:dyDescent="0.25">
      <c r="A84" s="45"/>
      <c r="B84" s="46"/>
      <c r="C84" s="46"/>
      <c r="D84" s="46"/>
      <c r="E84" s="46"/>
      <c r="F84" s="46"/>
      <c r="G84" s="46"/>
      <c r="H84" s="46"/>
      <c r="I84" s="46"/>
      <c r="J84" s="46"/>
      <c r="K84" s="46"/>
      <c r="L84" s="46"/>
      <c r="M84" s="46"/>
      <c r="N84" s="46"/>
      <c r="O84" s="46"/>
      <c r="P84" s="46"/>
      <c r="Q84" s="46"/>
      <c r="R84" s="46"/>
      <c r="S84" s="46"/>
    </row>
    <row r="85" spans="1:19" x14ac:dyDescent="0.25">
      <c r="A85" s="45"/>
      <c r="B85" s="46"/>
      <c r="C85" s="46"/>
      <c r="D85" s="46"/>
      <c r="E85" s="46"/>
      <c r="F85" s="46"/>
      <c r="G85" s="46"/>
      <c r="H85" s="46"/>
      <c r="I85" s="46"/>
      <c r="J85" s="46"/>
      <c r="K85" s="46"/>
      <c r="L85" s="46"/>
      <c r="M85" s="46"/>
      <c r="N85" s="46"/>
      <c r="O85" s="46"/>
      <c r="P85" s="46"/>
      <c r="Q85" s="46"/>
      <c r="R85" s="46"/>
      <c r="S85" s="46"/>
    </row>
    <row r="87" spans="1:19" x14ac:dyDescent="0.25">
      <c r="C87" s="126"/>
      <c r="D87" s="126"/>
      <c r="E87" s="126"/>
      <c r="F87" s="126"/>
      <c r="G87" s="126"/>
      <c r="H87" s="126"/>
      <c r="I87" s="126"/>
      <c r="J87" s="126"/>
      <c r="K87" s="126"/>
      <c r="L87" s="126"/>
      <c r="M87" s="126"/>
      <c r="N87" s="126"/>
      <c r="O87" s="126"/>
      <c r="P87" s="126"/>
      <c r="Q87" s="126"/>
      <c r="R87" s="126"/>
      <c r="S87" s="126"/>
    </row>
    <row r="88" spans="1:19" x14ac:dyDescent="0.25">
      <c r="C88" s="126"/>
      <c r="D88" s="126"/>
      <c r="E88" s="126"/>
      <c r="F88" s="126"/>
      <c r="G88" s="126"/>
      <c r="H88" s="126"/>
      <c r="I88" s="126"/>
      <c r="J88" s="126"/>
      <c r="K88" s="126"/>
      <c r="L88" s="126"/>
      <c r="M88" s="126"/>
      <c r="N88" s="126"/>
      <c r="O88" s="126"/>
      <c r="P88" s="126"/>
      <c r="Q88" s="126"/>
      <c r="R88" s="126"/>
      <c r="S88" s="126"/>
    </row>
    <row r="89" spans="1:19" ht="6.75" customHeight="1" x14ac:dyDescent="0.25">
      <c r="C89" s="48"/>
      <c r="D89" s="48"/>
      <c r="E89" s="48"/>
      <c r="F89" s="48"/>
      <c r="G89" s="48"/>
      <c r="H89" s="48"/>
      <c r="I89" s="48"/>
      <c r="J89" s="48"/>
      <c r="K89" s="48"/>
      <c r="L89" s="48"/>
      <c r="M89" s="48"/>
      <c r="N89" s="48"/>
      <c r="O89" s="48"/>
      <c r="P89" s="48"/>
      <c r="Q89" s="48"/>
      <c r="R89" s="48"/>
      <c r="S89" s="48"/>
    </row>
    <row r="90" spans="1:19" x14ac:dyDescent="0.25">
      <c r="A90" s="41"/>
      <c r="B90" s="16"/>
      <c r="C90" s="16"/>
      <c r="D90" s="16"/>
      <c r="E90" s="16"/>
      <c r="F90" s="16"/>
      <c r="G90" s="16"/>
      <c r="H90" s="16"/>
      <c r="I90" s="16"/>
      <c r="J90" s="16"/>
      <c r="K90" s="16"/>
      <c r="L90" s="16"/>
      <c r="M90" s="16"/>
      <c r="N90" s="16"/>
      <c r="O90" s="16"/>
      <c r="P90" s="16"/>
      <c r="Q90" s="16"/>
      <c r="R90" s="16"/>
      <c r="S90" s="16"/>
    </row>
    <row r="91" spans="1:19" x14ac:dyDescent="0.25">
      <c r="A91" s="45"/>
      <c r="B91" s="46"/>
      <c r="C91" s="46"/>
      <c r="D91" s="46"/>
      <c r="E91" s="46"/>
      <c r="F91" s="46"/>
      <c r="G91" s="46"/>
      <c r="H91" s="46"/>
      <c r="I91" s="46"/>
      <c r="J91" s="46"/>
      <c r="K91" s="46"/>
      <c r="L91" s="46"/>
      <c r="M91" s="46"/>
      <c r="N91" s="46"/>
      <c r="O91" s="46"/>
      <c r="P91" s="46"/>
      <c r="Q91" s="46"/>
      <c r="R91" s="46"/>
      <c r="S91" s="46"/>
    </row>
    <row r="92" spans="1:19" x14ac:dyDescent="0.25">
      <c r="A92" s="45"/>
      <c r="B92" s="46"/>
      <c r="C92" s="46"/>
      <c r="D92" s="46"/>
      <c r="E92" s="46"/>
      <c r="F92" s="46"/>
      <c r="G92" s="46"/>
      <c r="H92" s="46"/>
      <c r="I92" s="46"/>
      <c r="J92" s="46"/>
      <c r="K92" s="46"/>
      <c r="L92" s="46"/>
      <c r="M92" s="46"/>
      <c r="N92" s="46"/>
      <c r="O92" s="46"/>
      <c r="P92" s="46"/>
      <c r="Q92" s="46"/>
      <c r="R92" s="46"/>
      <c r="S92" s="46"/>
    </row>
    <row r="93" spans="1:19" x14ac:dyDescent="0.25">
      <c r="A93" s="45"/>
      <c r="B93" s="46"/>
      <c r="C93" s="46"/>
      <c r="D93" s="46"/>
      <c r="E93" s="46"/>
      <c r="F93" s="46"/>
      <c r="G93" s="46"/>
      <c r="H93" s="46"/>
      <c r="I93" s="46"/>
      <c r="J93" s="46"/>
      <c r="K93" s="46"/>
      <c r="L93" s="46"/>
      <c r="M93" s="46"/>
      <c r="N93" s="46"/>
      <c r="O93" s="46"/>
      <c r="P93" s="46"/>
      <c r="Q93" s="46"/>
      <c r="R93" s="46"/>
      <c r="S93" s="46"/>
    </row>
    <row r="94" spans="1:19" x14ac:dyDescent="0.25">
      <c r="A94" s="45"/>
      <c r="B94" s="46"/>
      <c r="C94" s="46"/>
      <c r="D94" s="46"/>
      <c r="E94" s="46"/>
      <c r="F94" s="46"/>
      <c r="G94" s="46"/>
      <c r="H94" s="46"/>
      <c r="I94" s="46"/>
      <c r="J94" s="46"/>
      <c r="K94" s="46"/>
      <c r="L94" s="46"/>
      <c r="M94" s="46"/>
      <c r="N94" s="46"/>
      <c r="O94" s="46"/>
      <c r="P94" s="46"/>
      <c r="Q94" s="46"/>
      <c r="R94" s="46"/>
      <c r="S94" s="46"/>
    </row>
    <row r="95" spans="1:19" x14ac:dyDescent="0.25">
      <c r="A95" s="45"/>
      <c r="B95" s="46"/>
      <c r="C95" s="46"/>
      <c r="D95" s="46"/>
      <c r="E95" s="46"/>
      <c r="F95" s="46"/>
      <c r="G95" s="46"/>
      <c r="H95" s="46"/>
      <c r="I95" s="46"/>
      <c r="J95" s="46"/>
      <c r="K95" s="46"/>
      <c r="L95" s="46"/>
      <c r="M95" s="46"/>
      <c r="N95" s="46"/>
      <c r="O95" s="46"/>
      <c r="P95" s="46"/>
      <c r="Q95" s="46"/>
      <c r="R95" s="46"/>
      <c r="S95" s="46"/>
    </row>
    <row r="96" spans="1:19" x14ac:dyDescent="0.25">
      <c r="A96" s="45"/>
      <c r="B96" s="46"/>
      <c r="C96" s="46"/>
      <c r="D96" s="46"/>
      <c r="E96" s="46"/>
      <c r="F96" s="46"/>
      <c r="G96" s="46"/>
      <c r="H96" s="46"/>
      <c r="I96" s="46"/>
      <c r="J96" s="46"/>
      <c r="K96" s="46"/>
      <c r="L96" s="46"/>
      <c r="M96" s="46"/>
      <c r="N96" s="46"/>
      <c r="O96" s="46"/>
      <c r="P96" s="46"/>
      <c r="Q96" s="46"/>
      <c r="R96" s="46"/>
      <c r="S96" s="46"/>
    </row>
    <row r="97" spans="1:19" x14ac:dyDescent="0.25">
      <c r="A97" s="47"/>
      <c r="B97" s="46"/>
      <c r="C97" s="46"/>
      <c r="D97" s="46"/>
      <c r="E97" s="46"/>
      <c r="F97" s="46"/>
      <c r="G97" s="46"/>
      <c r="H97" s="46"/>
      <c r="I97" s="46"/>
      <c r="J97" s="46"/>
      <c r="K97" s="46"/>
      <c r="L97" s="46"/>
      <c r="M97" s="46"/>
      <c r="N97" s="46"/>
      <c r="O97" s="46"/>
      <c r="P97" s="46"/>
      <c r="Q97" s="46"/>
      <c r="R97" s="46"/>
      <c r="S97" s="46"/>
    </row>
    <row r="98" spans="1:19" x14ac:dyDescent="0.25">
      <c r="A98" s="45"/>
      <c r="B98" s="46"/>
      <c r="C98" s="46"/>
      <c r="D98" s="46"/>
      <c r="E98" s="46"/>
      <c r="F98" s="46"/>
      <c r="G98" s="46"/>
      <c r="H98" s="46"/>
      <c r="I98" s="46"/>
      <c r="J98" s="46"/>
      <c r="K98" s="46"/>
      <c r="L98" s="46"/>
      <c r="M98" s="46"/>
      <c r="N98" s="46"/>
      <c r="O98" s="46"/>
      <c r="P98" s="46"/>
      <c r="Q98" s="46"/>
      <c r="R98" s="46"/>
      <c r="S98" s="46"/>
    </row>
    <row r="99" spans="1:19" x14ac:dyDescent="0.25">
      <c r="A99" s="45"/>
      <c r="B99" s="46"/>
      <c r="C99" s="46"/>
      <c r="D99" s="46"/>
      <c r="E99" s="46"/>
      <c r="F99" s="46"/>
      <c r="G99" s="46"/>
      <c r="H99" s="46"/>
      <c r="I99" s="46"/>
      <c r="J99" s="46"/>
      <c r="K99" s="46"/>
      <c r="L99" s="46"/>
      <c r="M99" s="46"/>
      <c r="N99" s="46"/>
      <c r="O99" s="46"/>
      <c r="P99" s="46"/>
      <c r="Q99" s="46"/>
      <c r="R99" s="46"/>
      <c r="S99" s="46"/>
    </row>
    <row r="100" spans="1:19" x14ac:dyDescent="0.25">
      <c r="A100" s="45"/>
      <c r="B100" s="46"/>
      <c r="C100" s="46"/>
      <c r="D100" s="46"/>
      <c r="E100" s="46"/>
      <c r="F100" s="46"/>
      <c r="G100" s="46"/>
      <c r="H100" s="46"/>
      <c r="I100" s="46"/>
      <c r="J100" s="46"/>
      <c r="K100" s="46"/>
      <c r="L100" s="46"/>
      <c r="M100" s="46"/>
      <c r="N100" s="46"/>
      <c r="O100" s="46"/>
      <c r="P100" s="46"/>
      <c r="Q100" s="46"/>
      <c r="R100" s="46"/>
      <c r="S100" s="46"/>
    </row>
    <row r="101" spans="1:19" x14ac:dyDescent="0.25">
      <c r="A101" s="45"/>
      <c r="B101" s="46"/>
      <c r="C101" s="46"/>
      <c r="D101" s="46"/>
      <c r="E101" s="46"/>
      <c r="F101" s="46"/>
      <c r="G101" s="46"/>
      <c r="H101" s="46"/>
      <c r="I101" s="46"/>
      <c r="J101" s="46"/>
      <c r="K101" s="46"/>
      <c r="L101" s="46"/>
      <c r="M101" s="46"/>
      <c r="N101" s="46"/>
      <c r="O101" s="46"/>
      <c r="P101" s="46"/>
      <c r="Q101" s="46"/>
      <c r="R101" s="46"/>
      <c r="S101" s="46"/>
    </row>
    <row r="103" spans="1:19" x14ac:dyDescent="0.25">
      <c r="A103" s="41"/>
      <c r="B103" s="16"/>
      <c r="C103" s="16"/>
      <c r="D103" s="16"/>
      <c r="E103" s="16"/>
      <c r="F103" s="16"/>
      <c r="G103" s="16"/>
      <c r="H103" s="16"/>
      <c r="I103" s="16"/>
      <c r="J103" s="16"/>
      <c r="K103" s="16"/>
      <c r="L103" s="16"/>
      <c r="M103" s="16"/>
      <c r="N103" s="16"/>
      <c r="O103" s="16"/>
      <c r="P103" s="16"/>
      <c r="Q103" s="16"/>
      <c r="R103" s="16"/>
      <c r="S103" s="16"/>
    </row>
    <row r="104" spans="1:19" x14ac:dyDescent="0.25">
      <c r="A104" s="45"/>
      <c r="B104" s="46"/>
      <c r="C104" s="46"/>
      <c r="D104" s="46"/>
      <c r="E104" s="46"/>
      <c r="F104" s="46"/>
      <c r="G104" s="46"/>
      <c r="H104" s="46"/>
      <c r="I104" s="46"/>
      <c r="J104" s="46"/>
      <c r="K104" s="46"/>
      <c r="L104" s="46"/>
      <c r="M104" s="46"/>
      <c r="N104" s="46"/>
      <c r="O104" s="46"/>
      <c r="P104" s="46"/>
      <c r="Q104" s="46"/>
      <c r="R104" s="46"/>
      <c r="S104" s="46"/>
    </row>
    <row r="105" spans="1:19" x14ac:dyDescent="0.25">
      <c r="A105" s="45"/>
      <c r="B105" s="46"/>
      <c r="C105" s="46"/>
      <c r="D105" s="46"/>
      <c r="E105" s="46"/>
      <c r="F105" s="46"/>
      <c r="G105" s="46"/>
      <c r="H105" s="46"/>
      <c r="I105" s="46"/>
      <c r="J105" s="46"/>
      <c r="K105" s="46"/>
      <c r="L105" s="46"/>
      <c r="M105" s="46"/>
      <c r="N105" s="46"/>
      <c r="O105" s="46"/>
      <c r="P105" s="46"/>
      <c r="Q105" s="46"/>
      <c r="R105" s="46"/>
      <c r="S105" s="46"/>
    </row>
    <row r="106" spans="1:19" x14ac:dyDescent="0.25">
      <c r="A106" s="45"/>
      <c r="B106" s="46"/>
      <c r="C106" s="46"/>
      <c r="D106" s="46"/>
      <c r="E106" s="46"/>
      <c r="F106" s="46"/>
      <c r="G106" s="46"/>
      <c r="H106" s="46"/>
      <c r="I106" s="46"/>
      <c r="J106" s="46"/>
      <c r="K106" s="46"/>
      <c r="L106" s="46"/>
      <c r="M106" s="46"/>
      <c r="N106" s="46"/>
      <c r="O106" s="46"/>
      <c r="P106" s="46"/>
      <c r="Q106" s="46"/>
      <c r="R106" s="46"/>
      <c r="S106" s="46"/>
    </row>
    <row r="107" spans="1:19" x14ac:dyDescent="0.25">
      <c r="A107" s="45"/>
      <c r="B107" s="46"/>
      <c r="C107" s="46"/>
      <c r="D107" s="46"/>
      <c r="E107" s="46"/>
      <c r="F107" s="46"/>
      <c r="G107" s="46"/>
      <c r="H107" s="46"/>
      <c r="I107" s="46"/>
      <c r="J107" s="46"/>
      <c r="K107" s="46"/>
      <c r="L107" s="46"/>
      <c r="M107" s="46"/>
      <c r="N107" s="46"/>
      <c r="O107" s="46"/>
      <c r="P107" s="46"/>
      <c r="Q107" s="46"/>
      <c r="R107" s="46"/>
      <c r="S107" s="46"/>
    </row>
    <row r="108" spans="1:19" x14ac:dyDescent="0.25">
      <c r="A108" s="45"/>
      <c r="B108" s="46"/>
      <c r="C108" s="46"/>
      <c r="D108" s="46"/>
      <c r="E108" s="46"/>
      <c r="F108" s="46"/>
      <c r="G108" s="46"/>
      <c r="H108" s="46"/>
      <c r="I108" s="46"/>
      <c r="J108" s="46"/>
      <c r="K108" s="46"/>
      <c r="L108" s="46"/>
      <c r="M108" s="46"/>
      <c r="N108" s="46"/>
      <c r="O108" s="46"/>
      <c r="P108" s="46"/>
      <c r="Q108" s="46"/>
      <c r="R108" s="46"/>
      <c r="S108" s="46"/>
    </row>
    <row r="109" spans="1:19" x14ac:dyDescent="0.25">
      <c r="A109" s="45"/>
      <c r="B109" s="46"/>
      <c r="C109" s="46"/>
      <c r="D109" s="46"/>
      <c r="E109" s="46"/>
      <c r="F109" s="46"/>
      <c r="G109" s="46"/>
      <c r="H109" s="46"/>
      <c r="I109" s="46"/>
      <c r="J109" s="46"/>
      <c r="K109" s="46"/>
      <c r="L109" s="46"/>
      <c r="M109" s="46"/>
      <c r="N109" s="46"/>
      <c r="O109" s="46"/>
      <c r="P109" s="46"/>
      <c r="Q109" s="46"/>
      <c r="R109" s="46"/>
      <c r="S109" s="46"/>
    </row>
    <row r="110" spans="1:19" x14ac:dyDescent="0.25">
      <c r="A110" s="47"/>
      <c r="B110" s="46"/>
      <c r="C110" s="46"/>
      <c r="D110" s="46"/>
      <c r="E110" s="46"/>
      <c r="F110" s="46"/>
      <c r="G110" s="46"/>
      <c r="H110" s="46"/>
      <c r="I110" s="46"/>
      <c r="J110" s="46"/>
      <c r="K110" s="46"/>
      <c r="L110" s="46"/>
      <c r="M110" s="46"/>
      <c r="N110" s="46"/>
      <c r="O110" s="46"/>
      <c r="P110" s="46"/>
      <c r="Q110" s="46"/>
      <c r="R110" s="46"/>
      <c r="S110" s="46"/>
    </row>
    <row r="111" spans="1:19" x14ac:dyDescent="0.25">
      <c r="A111" s="45"/>
      <c r="B111" s="46"/>
      <c r="C111" s="46"/>
      <c r="D111" s="46"/>
      <c r="E111" s="46"/>
      <c r="F111" s="46"/>
      <c r="G111" s="46"/>
      <c r="H111" s="46"/>
      <c r="I111" s="46"/>
      <c r="J111" s="46"/>
      <c r="K111" s="46"/>
      <c r="L111" s="46"/>
      <c r="M111" s="46"/>
      <c r="N111" s="46"/>
      <c r="O111" s="46"/>
      <c r="P111" s="46"/>
      <c r="Q111" s="46"/>
      <c r="R111" s="46"/>
      <c r="S111" s="46"/>
    </row>
    <row r="112" spans="1:19" x14ac:dyDescent="0.25">
      <c r="A112" s="45"/>
      <c r="B112" s="46"/>
      <c r="C112" s="46"/>
      <c r="D112" s="46"/>
      <c r="E112" s="46"/>
      <c r="F112" s="46"/>
      <c r="G112" s="46"/>
      <c r="H112" s="46"/>
      <c r="I112" s="46"/>
      <c r="J112" s="46"/>
      <c r="K112" s="46"/>
      <c r="L112" s="46"/>
      <c r="M112" s="46"/>
      <c r="N112" s="46"/>
      <c r="O112" s="46"/>
      <c r="P112" s="46"/>
      <c r="Q112" s="46"/>
      <c r="R112" s="46"/>
      <c r="S112" s="46"/>
    </row>
    <row r="113" spans="1:19" x14ac:dyDescent="0.25">
      <c r="A113" s="45"/>
      <c r="B113" s="46"/>
      <c r="C113" s="46"/>
      <c r="D113" s="46"/>
      <c r="E113" s="46"/>
      <c r="F113" s="46"/>
      <c r="G113" s="46"/>
      <c r="H113" s="46"/>
      <c r="I113" s="46"/>
      <c r="J113" s="46"/>
      <c r="K113" s="46"/>
      <c r="L113" s="46"/>
      <c r="M113" s="46"/>
      <c r="N113" s="46"/>
      <c r="O113" s="46"/>
      <c r="P113" s="46"/>
      <c r="Q113" s="46"/>
      <c r="R113" s="46"/>
      <c r="S113" s="46"/>
    </row>
    <row r="114" spans="1:19" x14ac:dyDescent="0.25">
      <c r="A114" s="45"/>
      <c r="B114" s="46"/>
      <c r="C114" s="46"/>
      <c r="D114" s="46"/>
      <c r="E114" s="46"/>
      <c r="F114" s="46"/>
      <c r="G114" s="46"/>
      <c r="H114" s="46"/>
      <c r="I114" s="46"/>
      <c r="J114" s="46"/>
      <c r="K114" s="46"/>
      <c r="L114" s="46"/>
      <c r="M114" s="46"/>
      <c r="N114" s="46"/>
      <c r="O114" s="46"/>
      <c r="P114" s="46"/>
      <c r="Q114" s="46"/>
      <c r="R114" s="46"/>
      <c r="S114" s="46"/>
    </row>
    <row r="116" spans="1:19" x14ac:dyDescent="0.25">
      <c r="C116" s="126"/>
      <c r="D116" s="126"/>
      <c r="E116" s="126"/>
      <c r="F116" s="126"/>
      <c r="G116" s="126"/>
      <c r="H116" s="126"/>
      <c r="I116" s="126"/>
      <c r="J116" s="126"/>
      <c r="K116" s="126"/>
      <c r="L116" s="126"/>
      <c r="M116" s="126"/>
      <c r="N116" s="126"/>
      <c r="O116" s="126"/>
      <c r="P116" s="126"/>
      <c r="Q116" s="126"/>
      <c r="R116" s="126"/>
      <c r="S116" s="126"/>
    </row>
    <row r="117" spans="1:19" x14ac:dyDescent="0.25">
      <c r="C117" s="126"/>
      <c r="D117" s="126"/>
      <c r="E117" s="126"/>
      <c r="F117" s="126"/>
      <c r="G117" s="126"/>
      <c r="H117" s="126"/>
      <c r="I117" s="126"/>
      <c r="J117" s="126"/>
      <c r="K117" s="126"/>
      <c r="L117" s="126"/>
      <c r="M117" s="126"/>
      <c r="N117" s="126"/>
      <c r="O117" s="126"/>
      <c r="P117" s="126"/>
      <c r="Q117" s="126"/>
      <c r="R117" s="126"/>
      <c r="S117" s="126"/>
    </row>
    <row r="119" spans="1:19" x14ac:dyDescent="0.25">
      <c r="A119" s="41"/>
      <c r="B119" s="16"/>
      <c r="C119" s="16"/>
      <c r="D119" s="16"/>
      <c r="E119" s="16"/>
      <c r="F119" s="16"/>
      <c r="G119" s="16"/>
      <c r="H119" s="16"/>
      <c r="I119" s="16"/>
      <c r="J119" s="16"/>
      <c r="K119" s="16"/>
      <c r="L119" s="16"/>
      <c r="M119" s="16"/>
      <c r="N119" s="16"/>
      <c r="O119" s="16"/>
      <c r="P119" s="16"/>
      <c r="Q119" s="16"/>
      <c r="R119" s="16"/>
      <c r="S119" s="16"/>
    </row>
    <row r="120" spans="1:19" x14ac:dyDescent="0.25">
      <c r="A120" s="45"/>
      <c r="B120" s="46"/>
      <c r="C120" s="46"/>
      <c r="D120" s="46"/>
      <c r="E120" s="46"/>
      <c r="F120" s="46"/>
      <c r="G120" s="46"/>
      <c r="H120" s="46"/>
      <c r="I120" s="46"/>
      <c r="J120" s="46"/>
      <c r="K120" s="46"/>
      <c r="L120" s="46"/>
      <c r="M120" s="46"/>
      <c r="N120" s="46"/>
      <c r="O120" s="46"/>
      <c r="P120" s="46"/>
      <c r="Q120" s="46"/>
      <c r="R120" s="46"/>
      <c r="S120" s="46"/>
    </row>
    <row r="121" spans="1:19" x14ac:dyDescent="0.25">
      <c r="A121" s="45"/>
      <c r="B121" s="46"/>
      <c r="C121" s="46"/>
      <c r="D121" s="46"/>
      <c r="E121" s="46"/>
      <c r="F121" s="46"/>
      <c r="G121" s="46"/>
      <c r="H121" s="46"/>
      <c r="I121" s="46"/>
      <c r="J121" s="46"/>
      <c r="K121" s="46"/>
      <c r="L121" s="46"/>
      <c r="M121" s="46"/>
      <c r="N121" s="46"/>
      <c r="O121" s="46"/>
      <c r="P121" s="46"/>
      <c r="Q121" s="46"/>
      <c r="R121" s="46"/>
      <c r="S121" s="46"/>
    </row>
    <row r="122" spans="1:19" x14ac:dyDescent="0.25">
      <c r="A122" s="45"/>
      <c r="B122" s="46"/>
      <c r="C122" s="46"/>
      <c r="D122" s="46"/>
      <c r="E122" s="46"/>
      <c r="F122" s="46"/>
      <c r="G122" s="46"/>
      <c r="H122" s="46"/>
      <c r="I122" s="46"/>
      <c r="J122" s="46"/>
      <c r="K122" s="46"/>
      <c r="L122" s="46"/>
      <c r="M122" s="46"/>
      <c r="N122" s="46"/>
      <c r="O122" s="46"/>
      <c r="P122" s="46"/>
      <c r="Q122" s="46"/>
      <c r="R122" s="46"/>
      <c r="S122" s="46"/>
    </row>
    <row r="123" spans="1:19" x14ac:dyDescent="0.25">
      <c r="A123" s="45"/>
      <c r="B123" s="46"/>
      <c r="C123" s="46"/>
      <c r="D123" s="46"/>
      <c r="E123" s="46"/>
      <c r="F123" s="46"/>
      <c r="G123" s="46"/>
      <c r="H123" s="46"/>
      <c r="I123" s="46"/>
      <c r="J123" s="46"/>
      <c r="K123" s="46"/>
      <c r="L123" s="46"/>
      <c r="M123" s="46"/>
      <c r="N123" s="46"/>
      <c r="O123" s="46"/>
      <c r="P123" s="46"/>
      <c r="Q123" s="46"/>
      <c r="R123" s="46"/>
      <c r="S123" s="46"/>
    </row>
    <row r="124" spans="1:19" x14ac:dyDescent="0.25">
      <c r="A124" s="45"/>
      <c r="B124" s="46"/>
      <c r="C124" s="46"/>
      <c r="D124" s="46"/>
      <c r="E124" s="46"/>
      <c r="F124" s="46"/>
      <c r="G124" s="46"/>
      <c r="H124" s="46"/>
      <c r="I124" s="46"/>
      <c r="J124" s="46"/>
      <c r="K124" s="46"/>
      <c r="L124" s="46"/>
      <c r="M124" s="46"/>
      <c r="N124" s="46"/>
      <c r="O124" s="46"/>
      <c r="P124" s="46"/>
      <c r="Q124" s="46"/>
      <c r="R124" s="46"/>
      <c r="S124" s="46"/>
    </row>
    <row r="125" spans="1:19" x14ac:dyDescent="0.25">
      <c r="A125" s="45"/>
      <c r="B125" s="46"/>
      <c r="C125" s="46"/>
      <c r="D125" s="46"/>
      <c r="E125" s="46"/>
      <c r="F125" s="46"/>
      <c r="G125" s="46"/>
      <c r="H125" s="46"/>
      <c r="I125" s="46"/>
      <c r="J125" s="46"/>
      <c r="K125" s="46"/>
      <c r="L125" s="46"/>
      <c r="M125" s="46"/>
      <c r="N125" s="46"/>
      <c r="O125" s="46"/>
      <c r="P125" s="46"/>
      <c r="Q125" s="46"/>
      <c r="R125" s="46"/>
      <c r="S125" s="46"/>
    </row>
    <row r="126" spans="1:19" x14ac:dyDescent="0.25">
      <c r="A126" s="47"/>
      <c r="B126" s="46"/>
      <c r="C126" s="46"/>
      <c r="D126" s="46"/>
      <c r="E126" s="46"/>
      <c r="F126" s="46"/>
      <c r="G126" s="46"/>
      <c r="H126" s="46"/>
      <c r="I126" s="46"/>
      <c r="J126" s="46"/>
      <c r="K126" s="46"/>
      <c r="L126" s="46"/>
      <c r="M126" s="46"/>
      <c r="N126" s="46"/>
      <c r="O126" s="46"/>
      <c r="P126" s="46"/>
      <c r="Q126" s="46"/>
      <c r="R126" s="46"/>
      <c r="S126" s="46"/>
    </row>
    <row r="127" spans="1:19" x14ac:dyDescent="0.25">
      <c r="A127" s="45"/>
      <c r="B127" s="46"/>
      <c r="C127" s="46"/>
      <c r="D127" s="46"/>
      <c r="E127" s="46"/>
      <c r="F127" s="46"/>
      <c r="G127" s="46"/>
      <c r="H127" s="46"/>
      <c r="I127" s="46"/>
      <c r="J127" s="46"/>
      <c r="K127" s="46"/>
      <c r="L127" s="46"/>
      <c r="M127" s="46"/>
      <c r="N127" s="46"/>
      <c r="O127" s="46"/>
      <c r="P127" s="46"/>
      <c r="Q127" s="46"/>
      <c r="R127" s="46"/>
      <c r="S127" s="46"/>
    </row>
    <row r="128" spans="1:19" x14ac:dyDescent="0.25">
      <c r="A128" s="45"/>
      <c r="B128" s="46"/>
      <c r="C128" s="46"/>
      <c r="D128" s="46"/>
      <c r="E128" s="46"/>
      <c r="F128" s="46"/>
      <c r="G128" s="46"/>
      <c r="H128" s="46"/>
      <c r="I128" s="46"/>
      <c r="J128" s="46"/>
      <c r="K128" s="46"/>
      <c r="L128" s="46"/>
      <c r="M128" s="46"/>
      <c r="N128" s="46"/>
      <c r="O128" s="46"/>
      <c r="P128" s="46"/>
      <c r="Q128" s="46"/>
      <c r="R128" s="46"/>
      <c r="S128" s="46"/>
    </row>
    <row r="129" spans="1:19" x14ac:dyDescent="0.25">
      <c r="A129" s="45"/>
      <c r="B129" s="46"/>
      <c r="C129" s="46"/>
      <c r="D129" s="46"/>
      <c r="E129" s="46"/>
      <c r="F129" s="46"/>
      <c r="G129" s="46"/>
      <c r="H129" s="46"/>
      <c r="I129" s="46"/>
      <c r="J129" s="46"/>
      <c r="K129" s="46"/>
      <c r="L129" s="46"/>
      <c r="M129" s="46"/>
      <c r="N129" s="46"/>
      <c r="O129" s="46"/>
      <c r="P129" s="46"/>
      <c r="Q129" s="46"/>
      <c r="R129" s="46"/>
      <c r="S129" s="46"/>
    </row>
    <row r="130" spans="1:19" x14ac:dyDescent="0.25">
      <c r="A130" s="45"/>
      <c r="B130" s="46"/>
      <c r="C130" s="46"/>
      <c r="D130" s="46"/>
      <c r="E130" s="46"/>
      <c r="F130" s="46"/>
      <c r="G130" s="46"/>
      <c r="H130" s="46"/>
      <c r="I130" s="46"/>
      <c r="J130" s="46"/>
      <c r="K130" s="46"/>
      <c r="L130" s="46"/>
      <c r="M130" s="46"/>
      <c r="N130" s="46"/>
      <c r="O130" s="46"/>
      <c r="P130" s="46"/>
      <c r="Q130" s="46"/>
      <c r="R130" s="46"/>
      <c r="S130" s="46"/>
    </row>
    <row r="132" spans="1:19" x14ac:dyDescent="0.25">
      <c r="A132" s="41"/>
      <c r="B132" s="16"/>
      <c r="C132" s="16"/>
      <c r="D132" s="16"/>
      <c r="E132" s="16"/>
      <c r="F132" s="16"/>
      <c r="G132" s="16"/>
      <c r="H132" s="16"/>
      <c r="I132" s="16"/>
      <c r="J132" s="16"/>
      <c r="K132" s="16"/>
      <c r="L132" s="16"/>
      <c r="M132" s="16"/>
      <c r="N132" s="16"/>
      <c r="O132" s="16"/>
      <c r="P132" s="16"/>
      <c r="Q132" s="16"/>
      <c r="R132" s="16"/>
      <c r="S132" s="16"/>
    </row>
    <row r="133" spans="1:19" x14ac:dyDescent="0.25">
      <c r="A133" s="45"/>
      <c r="B133" s="46"/>
      <c r="C133" s="46"/>
      <c r="D133" s="46"/>
      <c r="E133" s="46"/>
      <c r="F133" s="46"/>
      <c r="G133" s="46"/>
      <c r="H133" s="46"/>
      <c r="I133" s="46"/>
      <c r="J133" s="46"/>
      <c r="K133" s="46"/>
      <c r="L133" s="46"/>
      <c r="M133" s="46"/>
      <c r="N133" s="46"/>
      <c r="O133" s="46"/>
      <c r="P133" s="46"/>
      <c r="Q133" s="46"/>
      <c r="R133" s="46"/>
      <c r="S133" s="46"/>
    </row>
    <row r="134" spans="1:19" x14ac:dyDescent="0.25">
      <c r="A134" s="45"/>
      <c r="B134" s="46"/>
      <c r="C134" s="46"/>
      <c r="D134" s="46"/>
      <c r="E134" s="46"/>
      <c r="F134" s="46"/>
      <c r="G134" s="46"/>
      <c r="H134" s="46"/>
      <c r="I134" s="46"/>
      <c r="J134" s="46"/>
      <c r="K134" s="46"/>
      <c r="L134" s="46"/>
      <c r="M134" s="46"/>
      <c r="N134" s="46"/>
      <c r="O134" s="46"/>
      <c r="P134" s="46"/>
      <c r="Q134" s="46"/>
      <c r="R134" s="46"/>
      <c r="S134" s="46"/>
    </row>
    <row r="135" spans="1:19" x14ac:dyDescent="0.25">
      <c r="A135" s="45"/>
      <c r="B135" s="46"/>
      <c r="C135" s="46"/>
      <c r="D135" s="46"/>
      <c r="E135" s="46"/>
      <c r="F135" s="46"/>
      <c r="G135" s="46"/>
      <c r="H135" s="46"/>
      <c r="I135" s="46"/>
      <c r="J135" s="46"/>
      <c r="K135" s="46"/>
      <c r="L135" s="46"/>
      <c r="M135" s="46"/>
      <c r="N135" s="46"/>
      <c r="O135" s="46"/>
      <c r="P135" s="46"/>
      <c r="Q135" s="46"/>
      <c r="R135" s="46"/>
      <c r="S135" s="46"/>
    </row>
    <row r="136" spans="1:19" x14ac:dyDescent="0.25">
      <c r="A136" s="45"/>
      <c r="B136" s="46"/>
      <c r="C136" s="46"/>
      <c r="D136" s="46"/>
      <c r="E136" s="46"/>
      <c r="F136" s="46"/>
      <c r="G136" s="46"/>
      <c r="H136" s="46"/>
      <c r="I136" s="46"/>
      <c r="J136" s="46"/>
      <c r="K136" s="46"/>
      <c r="L136" s="46"/>
      <c r="M136" s="46"/>
      <c r="N136" s="46"/>
      <c r="O136" s="46"/>
      <c r="P136" s="46"/>
      <c r="Q136" s="46"/>
      <c r="R136" s="46"/>
      <c r="S136" s="46"/>
    </row>
    <row r="137" spans="1:19" x14ac:dyDescent="0.25">
      <c r="A137" s="45"/>
      <c r="B137" s="46"/>
      <c r="C137" s="46"/>
      <c r="D137" s="46"/>
      <c r="E137" s="46"/>
      <c r="F137" s="46"/>
      <c r="G137" s="46"/>
      <c r="H137" s="46"/>
      <c r="I137" s="46"/>
      <c r="J137" s="46"/>
      <c r="K137" s="46"/>
      <c r="L137" s="46"/>
      <c r="M137" s="46"/>
      <c r="N137" s="46"/>
      <c r="O137" s="46"/>
      <c r="P137" s="46"/>
      <c r="Q137" s="46"/>
      <c r="R137" s="46"/>
      <c r="S137" s="46"/>
    </row>
    <row r="138" spans="1:19" x14ac:dyDescent="0.25">
      <c r="A138" s="45"/>
      <c r="B138" s="46"/>
      <c r="C138" s="46"/>
      <c r="D138" s="46"/>
      <c r="E138" s="46"/>
      <c r="F138" s="46"/>
      <c r="G138" s="46"/>
      <c r="H138" s="46"/>
      <c r="I138" s="46"/>
      <c r="J138" s="46"/>
      <c r="K138" s="46"/>
      <c r="L138" s="46"/>
      <c r="M138" s="46"/>
      <c r="N138" s="46"/>
      <c r="O138" s="46"/>
      <c r="P138" s="46"/>
      <c r="Q138" s="46"/>
      <c r="R138" s="46"/>
      <c r="S138" s="46"/>
    </row>
    <row r="139" spans="1:19" x14ac:dyDescent="0.25">
      <c r="A139" s="47"/>
      <c r="B139" s="46"/>
      <c r="C139" s="46"/>
      <c r="D139" s="46"/>
      <c r="E139" s="46"/>
      <c r="F139" s="46"/>
      <c r="G139" s="46"/>
      <c r="H139" s="46"/>
      <c r="I139" s="46"/>
      <c r="J139" s="46"/>
      <c r="K139" s="46"/>
      <c r="L139" s="46"/>
      <c r="M139" s="46"/>
      <c r="N139" s="46"/>
      <c r="O139" s="46"/>
      <c r="P139" s="46"/>
      <c r="Q139" s="46"/>
      <c r="R139" s="46"/>
      <c r="S139" s="46"/>
    </row>
    <row r="140" spans="1:19" x14ac:dyDescent="0.25">
      <c r="A140" s="45"/>
      <c r="B140" s="46"/>
      <c r="C140" s="46"/>
      <c r="D140" s="46"/>
      <c r="E140" s="46"/>
      <c r="F140" s="46"/>
      <c r="G140" s="46"/>
      <c r="H140" s="46"/>
      <c r="I140" s="46"/>
      <c r="J140" s="46"/>
      <c r="K140" s="46"/>
      <c r="L140" s="46"/>
      <c r="M140" s="46"/>
      <c r="N140" s="46"/>
      <c r="O140" s="46"/>
      <c r="P140" s="46"/>
      <c r="Q140" s="46"/>
      <c r="R140" s="46"/>
      <c r="S140" s="46"/>
    </row>
    <row r="141" spans="1:19" x14ac:dyDescent="0.25">
      <c r="A141" s="45"/>
      <c r="B141" s="46"/>
      <c r="C141" s="46"/>
      <c r="D141" s="46"/>
      <c r="E141" s="46"/>
      <c r="F141" s="46"/>
      <c r="G141" s="46"/>
      <c r="H141" s="46"/>
      <c r="I141" s="46"/>
      <c r="J141" s="46"/>
      <c r="K141" s="46"/>
      <c r="L141" s="46"/>
      <c r="M141" s="46"/>
      <c r="N141" s="46"/>
      <c r="O141" s="46"/>
      <c r="P141" s="46"/>
      <c r="Q141" s="46"/>
      <c r="R141" s="46"/>
      <c r="S141" s="46"/>
    </row>
    <row r="142" spans="1:19" x14ac:dyDescent="0.25">
      <c r="A142" s="45"/>
      <c r="B142" s="46"/>
      <c r="C142" s="46"/>
      <c r="D142" s="46"/>
      <c r="E142" s="46"/>
      <c r="F142" s="46"/>
      <c r="G142" s="46"/>
      <c r="H142" s="46"/>
      <c r="I142" s="46"/>
      <c r="J142" s="46"/>
      <c r="K142" s="46"/>
      <c r="L142" s="46"/>
      <c r="M142" s="46"/>
      <c r="N142" s="46"/>
      <c r="O142" s="46"/>
      <c r="P142" s="46"/>
      <c r="Q142" s="46"/>
      <c r="R142" s="46"/>
      <c r="S142" s="46"/>
    </row>
    <row r="143" spans="1:19" x14ac:dyDescent="0.25">
      <c r="A143" s="45"/>
      <c r="B143" s="46"/>
      <c r="C143" s="46"/>
      <c r="D143" s="46"/>
      <c r="E143" s="46"/>
      <c r="F143" s="46"/>
      <c r="G143" s="46"/>
      <c r="H143" s="46"/>
      <c r="I143" s="46"/>
      <c r="J143" s="46"/>
      <c r="K143" s="46"/>
      <c r="L143" s="46"/>
      <c r="M143" s="46"/>
      <c r="N143" s="46"/>
      <c r="O143" s="46"/>
      <c r="P143" s="46"/>
      <c r="Q143" s="46"/>
      <c r="R143" s="46"/>
      <c r="S143" s="46"/>
    </row>
    <row r="145" spans="1:2" x14ac:dyDescent="0.25">
      <c r="B145" s="49"/>
    </row>
    <row r="146" spans="1:2" x14ac:dyDescent="0.25">
      <c r="A146" s="45"/>
    </row>
    <row r="147" spans="1:2" x14ac:dyDescent="0.25">
      <c r="A147" s="45"/>
    </row>
    <row r="148" spans="1:2" x14ac:dyDescent="0.25">
      <c r="A148" s="45"/>
    </row>
    <row r="149" spans="1:2" x14ac:dyDescent="0.25">
      <c r="A149" s="45"/>
    </row>
    <row r="150" spans="1:2" x14ac:dyDescent="0.25">
      <c r="A150" s="45"/>
    </row>
    <row r="151" spans="1:2" x14ac:dyDescent="0.25">
      <c r="A151" s="45"/>
    </row>
  </sheetData>
  <mergeCells count="7">
    <mergeCell ref="C116:S117"/>
    <mergeCell ref="A1:E1"/>
    <mergeCell ref="A3:A4"/>
    <mergeCell ref="B3:B4"/>
    <mergeCell ref="C3:C4"/>
    <mergeCell ref="A6:D6"/>
    <mergeCell ref="C87:S88"/>
  </mergeCells>
  <pageMargins left="0.2" right="0.2" top="0.25" bottom="0.25" header="0" footer="0"/>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J131"/>
  <sheetViews>
    <sheetView zoomScale="70" zoomScaleNormal="70" workbookViewId="0">
      <selection sqref="A1:E1"/>
    </sheetView>
  </sheetViews>
  <sheetFormatPr defaultRowHeight="15" x14ac:dyDescent="0.25"/>
  <cols>
    <col min="1" max="1" width="25.7109375" customWidth="1"/>
    <col min="2" max="4" width="29.7109375" customWidth="1"/>
    <col min="5" max="5" width="33.42578125" bestFit="1" customWidth="1"/>
    <col min="6" max="6" width="22" bestFit="1" customWidth="1"/>
    <col min="7" max="7" width="29.42578125" bestFit="1" customWidth="1"/>
    <col min="8" max="8" width="15" bestFit="1" customWidth="1"/>
    <col min="9" max="9" width="4" customWidth="1"/>
    <col min="10" max="10" width="19.28515625" bestFit="1" customWidth="1"/>
    <col min="11" max="11" width="19.7109375" bestFit="1" customWidth="1"/>
    <col min="12" max="12" width="22" bestFit="1" customWidth="1"/>
    <col min="13" max="13" width="29.42578125" bestFit="1" customWidth="1"/>
    <col min="14" max="14" width="15" bestFit="1" customWidth="1"/>
    <col min="15" max="15" width="14" bestFit="1" customWidth="1"/>
    <col min="16" max="16" width="19.28515625" bestFit="1" customWidth="1"/>
    <col min="17" max="17" width="19.7109375" bestFit="1" customWidth="1"/>
    <col min="18" max="18" width="22" bestFit="1" customWidth="1"/>
    <col min="19" max="19" width="29.42578125" bestFit="1" customWidth="1"/>
    <col min="20" max="20" width="15" bestFit="1" customWidth="1"/>
    <col min="21" max="21" width="14" bestFit="1" customWidth="1"/>
    <col min="22" max="22" width="19.28515625" bestFit="1" customWidth="1"/>
    <col min="23" max="23" width="19.7109375" bestFit="1" customWidth="1"/>
    <col min="24" max="24" width="22" bestFit="1" customWidth="1"/>
    <col min="25" max="25" width="29.42578125" bestFit="1" customWidth="1"/>
    <col min="26" max="26" width="15" bestFit="1" customWidth="1"/>
    <col min="27" max="27" width="14" bestFit="1" customWidth="1"/>
    <col min="28" max="28" width="19.28515625" bestFit="1" customWidth="1"/>
    <col min="29" max="29" width="19.7109375" bestFit="1" customWidth="1"/>
    <col min="30" max="30" width="22" bestFit="1" customWidth="1"/>
    <col min="31" max="31" width="29.42578125" bestFit="1" customWidth="1"/>
    <col min="32" max="32" width="15" bestFit="1" customWidth="1"/>
    <col min="33" max="33" width="14" bestFit="1" customWidth="1"/>
    <col min="34" max="34" width="19.28515625" bestFit="1" customWidth="1"/>
    <col min="35" max="35" width="19.7109375" bestFit="1" customWidth="1"/>
    <col min="36" max="36" width="22" bestFit="1" customWidth="1"/>
    <col min="37" max="37" width="29.42578125" bestFit="1" customWidth="1"/>
    <col min="38" max="38" width="15" bestFit="1" customWidth="1"/>
    <col min="39" max="39" width="14" bestFit="1" customWidth="1"/>
    <col min="40" max="40" width="19.28515625" bestFit="1" customWidth="1"/>
    <col min="41" max="41" width="19.7109375" bestFit="1" customWidth="1"/>
    <col min="42" max="42" width="22" bestFit="1" customWidth="1"/>
    <col min="43" max="43" width="29.42578125" bestFit="1" customWidth="1"/>
    <col min="44" max="44" width="15" bestFit="1" customWidth="1"/>
    <col min="45" max="45" width="14" bestFit="1" customWidth="1"/>
    <col min="46" max="46" width="19.28515625" bestFit="1" customWidth="1"/>
    <col min="47" max="47" width="19.7109375" bestFit="1" customWidth="1"/>
    <col min="48" max="48" width="22" bestFit="1" customWidth="1"/>
    <col min="49" max="49" width="29.42578125" bestFit="1" customWidth="1"/>
    <col min="50" max="50" width="15" bestFit="1" customWidth="1"/>
    <col min="51" max="51" width="14" bestFit="1" customWidth="1"/>
    <col min="52" max="52" width="19.28515625" bestFit="1" customWidth="1"/>
    <col min="53" max="53" width="19.7109375" bestFit="1" customWidth="1"/>
    <col min="54" max="54" width="22" bestFit="1" customWidth="1"/>
    <col min="55" max="55" width="29.42578125" bestFit="1" customWidth="1"/>
    <col min="56" max="56" width="15" bestFit="1" customWidth="1"/>
    <col min="57" max="57" width="14" bestFit="1" customWidth="1"/>
    <col min="58" max="58" width="19.28515625" bestFit="1" customWidth="1"/>
    <col min="59" max="59" width="19.7109375" bestFit="1" customWidth="1"/>
  </cols>
  <sheetData>
    <row r="1" spans="1:10" ht="38.25" customHeight="1" thickBot="1" x14ac:dyDescent="0.3">
      <c r="A1" s="127" t="s">
        <v>160</v>
      </c>
      <c r="B1" s="128"/>
      <c r="C1" s="128"/>
      <c r="D1" s="128"/>
      <c r="E1" s="129"/>
      <c r="F1" s="50"/>
      <c r="G1" s="51"/>
      <c r="H1" s="51"/>
      <c r="I1" s="51"/>
      <c r="J1" s="51"/>
    </row>
    <row r="2" spans="1:10" ht="18" customHeight="1" thickBot="1" x14ac:dyDescent="0.3">
      <c r="D2" s="92" t="s">
        <v>161</v>
      </c>
      <c r="E2" s="90" t="s">
        <v>224</v>
      </c>
    </row>
    <row r="3" spans="1:10" x14ac:dyDescent="0.25">
      <c r="A3" s="107" t="str">
        <f>'Rail Service (Item Nos. 1-6)'!A3</f>
        <v>Railroad: UP</v>
      </c>
      <c r="B3" s="109" t="str">
        <f>'Rail Service (Item Nos. 1-6)'!B3:B4</f>
        <v>Year: 2026</v>
      </c>
      <c r="C3" s="111" t="str">
        <f>'Rail Service (Item Nos. 1-6)'!C3</f>
        <v xml:space="preserve">Reporting Week: </v>
      </c>
      <c r="D3" s="4">
        <f>'Rail Service (Item Nos. 1-6)'!E3</f>
        <v>46249</v>
      </c>
      <c r="F3" s="17"/>
      <c r="G3" s="17"/>
      <c r="H3" s="15"/>
      <c r="J3" s="38"/>
    </row>
    <row r="4" spans="1:10" ht="15.75" thickBot="1" x14ac:dyDescent="0.3">
      <c r="A4" s="108"/>
      <c r="B4" s="110"/>
      <c r="C4" s="112"/>
      <c r="D4" s="6">
        <f>'Rail Service (Item Nos. 1-6)'!E4</f>
        <v>46255</v>
      </c>
      <c r="F4" s="17"/>
      <c r="G4" s="17"/>
      <c r="H4" s="15"/>
      <c r="J4" s="38"/>
    </row>
    <row r="5" spans="1:10" ht="15.75" thickBot="1" x14ac:dyDescent="0.3"/>
    <row r="6" spans="1:10" ht="48.75" customHeight="1" thickBot="1" x14ac:dyDescent="0.3">
      <c r="A6" s="132" t="s">
        <v>154</v>
      </c>
      <c r="B6" s="133"/>
      <c r="C6" s="133"/>
      <c r="D6" s="133"/>
      <c r="E6" s="135"/>
    </row>
    <row r="7" spans="1:10" ht="15.75" thickBot="1" x14ac:dyDescent="0.3"/>
    <row r="8" spans="1:10" ht="60.75" customHeight="1" thickBot="1" x14ac:dyDescent="0.3">
      <c r="A8" s="52" t="s">
        <v>36</v>
      </c>
      <c r="B8" s="27" t="s">
        <v>88</v>
      </c>
      <c r="C8" s="27" t="s">
        <v>89</v>
      </c>
      <c r="D8" s="119" t="s">
        <v>152</v>
      </c>
      <c r="E8" s="120"/>
    </row>
    <row r="9" spans="1:10" ht="39.75" customHeight="1" thickBot="1" x14ac:dyDescent="0.3">
      <c r="A9" s="53"/>
      <c r="B9" s="54"/>
      <c r="C9" s="55"/>
      <c r="D9" s="27" t="s">
        <v>90</v>
      </c>
      <c r="E9" s="27" t="s">
        <v>91</v>
      </c>
    </row>
    <row r="10" spans="1:10" x14ac:dyDescent="0.25">
      <c r="A10" s="56" t="s">
        <v>40</v>
      </c>
      <c r="B10" s="98">
        <v>0</v>
      </c>
      <c r="C10" s="98">
        <v>0</v>
      </c>
      <c r="D10" s="98">
        <v>0</v>
      </c>
      <c r="E10" s="98">
        <v>0</v>
      </c>
    </row>
    <row r="11" spans="1:10" x14ac:dyDescent="0.25">
      <c r="A11" s="57" t="s">
        <v>41</v>
      </c>
      <c r="B11" s="99">
        <v>8</v>
      </c>
      <c r="C11" s="99">
        <v>14</v>
      </c>
      <c r="D11" s="99">
        <v>0</v>
      </c>
      <c r="E11" s="99">
        <v>1</v>
      </c>
    </row>
    <row r="12" spans="1:10" x14ac:dyDescent="0.25">
      <c r="A12" s="57" t="s">
        <v>42</v>
      </c>
      <c r="B12" s="98">
        <v>0</v>
      </c>
      <c r="C12" s="98">
        <v>2</v>
      </c>
      <c r="D12" s="98">
        <v>0</v>
      </c>
      <c r="E12" s="98">
        <v>0</v>
      </c>
    </row>
    <row r="13" spans="1:10" x14ac:dyDescent="0.25">
      <c r="A13" s="57" t="s">
        <v>43</v>
      </c>
      <c r="B13" s="99">
        <v>18</v>
      </c>
      <c r="C13" s="99">
        <v>11</v>
      </c>
      <c r="D13" s="99">
        <v>1</v>
      </c>
      <c r="E13" s="99">
        <v>0</v>
      </c>
    </row>
    <row r="14" spans="1:10" x14ac:dyDescent="0.25">
      <c r="A14" s="57" t="s">
        <v>44</v>
      </c>
      <c r="B14" s="98">
        <v>13</v>
      </c>
      <c r="C14" s="98">
        <v>5</v>
      </c>
      <c r="D14" s="98">
        <v>0</v>
      </c>
      <c r="E14" s="98">
        <v>0</v>
      </c>
    </row>
    <row r="15" spans="1:10" x14ac:dyDescent="0.25">
      <c r="A15" s="57" t="s">
        <v>45</v>
      </c>
      <c r="B15" s="99">
        <v>0</v>
      </c>
      <c r="C15" s="99">
        <v>0</v>
      </c>
      <c r="D15" s="99">
        <v>0</v>
      </c>
      <c r="E15" s="99">
        <v>0</v>
      </c>
    </row>
    <row r="16" spans="1:10" x14ac:dyDescent="0.25">
      <c r="A16" s="57" t="s">
        <v>46</v>
      </c>
      <c r="B16" s="98">
        <v>0</v>
      </c>
      <c r="C16" s="98">
        <v>0</v>
      </c>
      <c r="D16" s="98">
        <v>0</v>
      </c>
      <c r="E16" s="98">
        <v>0</v>
      </c>
    </row>
    <row r="17" spans="1:5" x14ac:dyDescent="0.25">
      <c r="A17" s="57" t="s">
        <v>47</v>
      </c>
      <c r="B17" s="99">
        <v>0</v>
      </c>
      <c r="C17" s="99">
        <v>0</v>
      </c>
      <c r="D17" s="99">
        <v>0</v>
      </c>
      <c r="E17" s="99">
        <v>0</v>
      </c>
    </row>
    <row r="18" spans="1:5" x14ac:dyDescent="0.25">
      <c r="A18" s="57" t="s">
        <v>48</v>
      </c>
      <c r="B18" s="98">
        <v>0</v>
      </c>
      <c r="C18" s="98">
        <v>0</v>
      </c>
      <c r="D18" s="98">
        <v>0</v>
      </c>
      <c r="E18" s="98">
        <v>0</v>
      </c>
    </row>
    <row r="19" spans="1:5" x14ac:dyDescent="0.25">
      <c r="A19" s="57" t="s">
        <v>49</v>
      </c>
      <c r="B19" s="99">
        <v>198</v>
      </c>
      <c r="C19" s="99">
        <v>98</v>
      </c>
      <c r="D19" s="99">
        <v>5</v>
      </c>
      <c r="E19" s="99">
        <v>1</v>
      </c>
    </row>
    <row r="20" spans="1:5" x14ac:dyDescent="0.25">
      <c r="A20" s="57" t="s">
        <v>50</v>
      </c>
      <c r="B20" s="98">
        <v>223</v>
      </c>
      <c r="C20" s="98">
        <v>341</v>
      </c>
      <c r="D20" s="98">
        <v>29</v>
      </c>
      <c r="E20" s="98">
        <v>12</v>
      </c>
    </row>
    <row r="21" spans="1:5" x14ac:dyDescent="0.25">
      <c r="A21" s="57" t="s">
        <v>51</v>
      </c>
      <c r="B21" s="99">
        <v>91</v>
      </c>
      <c r="C21" s="99">
        <v>104</v>
      </c>
      <c r="D21" s="99">
        <v>9</v>
      </c>
      <c r="E21" s="99">
        <v>0</v>
      </c>
    </row>
    <row r="22" spans="1:5" x14ac:dyDescent="0.25">
      <c r="A22" s="57" t="s">
        <v>52</v>
      </c>
      <c r="B22" s="98">
        <v>0</v>
      </c>
      <c r="C22" s="98">
        <v>0</v>
      </c>
      <c r="D22" s="98">
        <v>0</v>
      </c>
      <c r="E22" s="98">
        <v>0</v>
      </c>
    </row>
    <row r="23" spans="1:5" x14ac:dyDescent="0.25">
      <c r="A23" s="57" t="s">
        <v>53</v>
      </c>
      <c r="B23" s="99">
        <v>345</v>
      </c>
      <c r="C23" s="99">
        <v>371</v>
      </c>
      <c r="D23" s="99">
        <v>12</v>
      </c>
      <c r="E23" s="99">
        <v>17</v>
      </c>
    </row>
    <row r="24" spans="1:5" x14ac:dyDescent="0.25">
      <c r="A24" s="57" t="s">
        <v>54</v>
      </c>
      <c r="B24" s="98">
        <v>0</v>
      </c>
      <c r="C24" s="98">
        <v>0</v>
      </c>
      <c r="D24" s="98">
        <v>0</v>
      </c>
      <c r="E24" s="98">
        <v>0</v>
      </c>
    </row>
    <row r="25" spans="1:5" x14ac:dyDescent="0.25">
      <c r="A25" s="57" t="s">
        <v>55</v>
      </c>
      <c r="B25" s="99">
        <v>21</v>
      </c>
      <c r="C25" s="99">
        <v>22</v>
      </c>
      <c r="D25" s="99">
        <v>3</v>
      </c>
      <c r="E25" s="99">
        <v>1</v>
      </c>
    </row>
    <row r="26" spans="1:5" x14ac:dyDescent="0.25">
      <c r="A26" s="58" t="s">
        <v>56</v>
      </c>
      <c r="B26" s="98">
        <v>0</v>
      </c>
      <c r="C26" s="98">
        <v>0</v>
      </c>
      <c r="D26" s="98">
        <v>0</v>
      </c>
      <c r="E26" s="98">
        <v>0</v>
      </c>
    </row>
    <row r="27" spans="1:5" x14ac:dyDescent="0.25">
      <c r="A27" s="57" t="s">
        <v>57</v>
      </c>
      <c r="B27" s="99">
        <v>0</v>
      </c>
      <c r="C27" s="99">
        <v>0</v>
      </c>
      <c r="D27" s="99">
        <v>0</v>
      </c>
      <c r="E27" s="99">
        <v>0</v>
      </c>
    </row>
    <row r="28" spans="1:5" x14ac:dyDescent="0.25">
      <c r="A28" s="57" t="s">
        <v>58</v>
      </c>
      <c r="B28" s="98">
        <v>0</v>
      </c>
      <c r="C28" s="98">
        <v>0</v>
      </c>
      <c r="D28" s="98">
        <v>0</v>
      </c>
      <c r="E28" s="98">
        <v>0</v>
      </c>
    </row>
    <row r="29" spans="1:5" x14ac:dyDescent="0.25">
      <c r="A29" s="57" t="s">
        <v>59</v>
      </c>
      <c r="B29" s="99">
        <v>0</v>
      </c>
      <c r="C29" s="99">
        <v>0</v>
      </c>
      <c r="D29" s="99">
        <v>0</v>
      </c>
      <c r="E29" s="99">
        <v>0</v>
      </c>
    </row>
    <row r="30" spans="1:5" x14ac:dyDescent="0.25">
      <c r="A30" s="57" t="s">
        <v>60</v>
      </c>
      <c r="B30" s="98">
        <v>253</v>
      </c>
      <c r="C30" s="98">
        <v>158</v>
      </c>
      <c r="D30" s="98">
        <v>20</v>
      </c>
      <c r="E30" s="98">
        <v>1</v>
      </c>
    </row>
    <row r="31" spans="1:5" x14ac:dyDescent="0.25">
      <c r="A31" s="57" t="s">
        <v>61</v>
      </c>
      <c r="B31" s="99">
        <v>24</v>
      </c>
      <c r="C31" s="99">
        <v>62</v>
      </c>
      <c r="D31" s="99">
        <v>0</v>
      </c>
      <c r="E31" s="99">
        <v>0</v>
      </c>
    </row>
    <row r="32" spans="1:5" x14ac:dyDescent="0.25">
      <c r="A32" s="57" t="s">
        <v>62</v>
      </c>
      <c r="B32" s="98">
        <v>0</v>
      </c>
      <c r="C32" s="98">
        <v>0</v>
      </c>
      <c r="D32" s="98">
        <v>0</v>
      </c>
      <c r="E32" s="98">
        <v>0</v>
      </c>
    </row>
    <row r="33" spans="1:6" x14ac:dyDescent="0.25">
      <c r="A33" s="57" t="s">
        <v>63</v>
      </c>
      <c r="B33" s="99">
        <v>23</v>
      </c>
      <c r="C33" s="99">
        <v>12</v>
      </c>
      <c r="D33" s="99">
        <v>0</v>
      </c>
      <c r="E33" s="99">
        <v>0</v>
      </c>
    </row>
    <row r="34" spans="1:6" x14ac:dyDescent="0.25">
      <c r="A34" s="57" t="s">
        <v>64</v>
      </c>
      <c r="B34" s="98">
        <v>0</v>
      </c>
      <c r="C34" s="98">
        <v>0</v>
      </c>
      <c r="D34" s="98">
        <v>0</v>
      </c>
      <c r="E34" s="98">
        <v>0</v>
      </c>
    </row>
    <row r="35" spans="1:6" x14ac:dyDescent="0.25">
      <c r="A35" s="57" t="s">
        <v>65</v>
      </c>
      <c r="B35" s="99">
        <v>0</v>
      </c>
      <c r="C35" s="99">
        <v>0</v>
      </c>
      <c r="D35" s="99">
        <v>0</v>
      </c>
      <c r="E35" s="99">
        <v>0</v>
      </c>
    </row>
    <row r="36" spans="1:6" x14ac:dyDescent="0.25">
      <c r="A36" s="57" t="s">
        <v>66</v>
      </c>
      <c r="B36" s="98">
        <v>71</v>
      </c>
      <c r="C36" s="98">
        <v>309</v>
      </c>
      <c r="D36" s="98">
        <v>7</v>
      </c>
      <c r="E36" s="98">
        <v>1</v>
      </c>
      <c r="F36" s="59"/>
    </row>
    <row r="37" spans="1:6" x14ac:dyDescent="0.25">
      <c r="A37" s="57" t="s">
        <v>67</v>
      </c>
      <c r="B37" s="99">
        <v>0</v>
      </c>
      <c r="C37" s="99">
        <v>0</v>
      </c>
      <c r="D37" s="99">
        <v>0</v>
      </c>
      <c r="E37" s="99">
        <v>0</v>
      </c>
    </row>
    <row r="38" spans="1:6" x14ac:dyDescent="0.25">
      <c r="A38" s="57" t="s">
        <v>68</v>
      </c>
      <c r="B38" s="98">
        <v>0</v>
      </c>
      <c r="C38" s="98">
        <v>0</v>
      </c>
      <c r="D38" s="98">
        <v>0</v>
      </c>
      <c r="E38" s="98">
        <v>0</v>
      </c>
    </row>
    <row r="39" spans="1:6" x14ac:dyDescent="0.25">
      <c r="A39" s="57" t="s">
        <v>69</v>
      </c>
      <c r="B39" s="99">
        <v>0</v>
      </c>
      <c r="C39" s="99">
        <v>0</v>
      </c>
      <c r="D39" s="99">
        <v>0</v>
      </c>
      <c r="E39" s="99">
        <v>0</v>
      </c>
    </row>
    <row r="40" spans="1:6" x14ac:dyDescent="0.25">
      <c r="A40" s="57" t="s">
        <v>70</v>
      </c>
      <c r="B40" s="98">
        <v>0</v>
      </c>
      <c r="C40" s="98">
        <v>7</v>
      </c>
      <c r="D40" s="98">
        <v>0</v>
      </c>
      <c r="E40" s="98">
        <v>0</v>
      </c>
    </row>
    <row r="41" spans="1:6" x14ac:dyDescent="0.25">
      <c r="A41" s="57" t="s">
        <v>71</v>
      </c>
      <c r="B41" s="99">
        <v>0</v>
      </c>
      <c r="C41" s="99">
        <v>0</v>
      </c>
      <c r="D41" s="99">
        <v>0</v>
      </c>
      <c r="E41" s="99">
        <v>0</v>
      </c>
    </row>
    <row r="42" spans="1:6" x14ac:dyDescent="0.25">
      <c r="A42" s="58" t="s">
        <v>72</v>
      </c>
      <c r="B42" s="98">
        <v>0</v>
      </c>
      <c r="C42" s="98">
        <v>0</v>
      </c>
      <c r="D42" s="98">
        <v>0</v>
      </c>
      <c r="E42" s="98">
        <v>0</v>
      </c>
    </row>
    <row r="43" spans="1:6" x14ac:dyDescent="0.25">
      <c r="A43" s="57" t="s">
        <v>73</v>
      </c>
      <c r="B43" s="99">
        <v>68</v>
      </c>
      <c r="C43" s="99">
        <v>51</v>
      </c>
      <c r="D43" s="99">
        <v>1</v>
      </c>
      <c r="E43" s="99">
        <v>0</v>
      </c>
    </row>
    <row r="44" spans="1:6" x14ac:dyDescent="0.25">
      <c r="A44" s="57" t="s">
        <v>74</v>
      </c>
      <c r="B44" s="98">
        <v>14</v>
      </c>
      <c r="C44" s="98">
        <v>18</v>
      </c>
      <c r="D44" s="98">
        <v>0</v>
      </c>
      <c r="E44" s="98">
        <v>0</v>
      </c>
    </row>
    <row r="45" spans="1:6" x14ac:dyDescent="0.25">
      <c r="A45" s="57" t="s">
        <v>75</v>
      </c>
      <c r="B45" s="99">
        <v>0</v>
      </c>
      <c r="C45" s="99">
        <v>0</v>
      </c>
      <c r="D45" s="99">
        <v>0</v>
      </c>
      <c r="E45" s="99">
        <v>0</v>
      </c>
    </row>
    <row r="46" spans="1:6" x14ac:dyDescent="0.25">
      <c r="A46" s="57" t="s">
        <v>76</v>
      </c>
      <c r="B46" s="98">
        <v>0</v>
      </c>
      <c r="C46" s="98">
        <v>0</v>
      </c>
      <c r="D46" s="98">
        <v>0</v>
      </c>
      <c r="E46" s="98">
        <v>0</v>
      </c>
    </row>
    <row r="47" spans="1:6" x14ac:dyDescent="0.25">
      <c r="A47" s="57" t="s">
        <v>77</v>
      </c>
      <c r="B47" s="99">
        <v>0</v>
      </c>
      <c r="C47" s="99">
        <v>0</v>
      </c>
      <c r="D47" s="99">
        <v>0</v>
      </c>
      <c r="E47" s="99">
        <v>0</v>
      </c>
    </row>
    <row r="48" spans="1:6" x14ac:dyDescent="0.25">
      <c r="A48" s="57" t="s">
        <v>78</v>
      </c>
      <c r="B48" s="98">
        <v>0</v>
      </c>
      <c r="C48" s="98">
        <v>0</v>
      </c>
      <c r="D48" s="98">
        <v>0</v>
      </c>
      <c r="E48" s="98">
        <v>0</v>
      </c>
    </row>
    <row r="49" spans="1:5" x14ac:dyDescent="0.25">
      <c r="A49" s="57" t="s">
        <v>79</v>
      </c>
      <c r="B49" s="99">
        <v>0</v>
      </c>
      <c r="C49" s="99">
        <v>0</v>
      </c>
      <c r="D49" s="99">
        <v>0</v>
      </c>
      <c r="E49" s="99">
        <v>0</v>
      </c>
    </row>
    <row r="50" spans="1:5" x14ac:dyDescent="0.25">
      <c r="A50" s="57" t="s">
        <v>80</v>
      </c>
      <c r="B50" s="98">
        <v>19</v>
      </c>
      <c r="C50" s="98">
        <v>57</v>
      </c>
      <c r="D50" s="98">
        <v>0</v>
      </c>
      <c r="E50" s="98">
        <v>0</v>
      </c>
    </row>
    <row r="51" spans="1:5" x14ac:dyDescent="0.25">
      <c r="A51" s="57" t="s">
        <v>81</v>
      </c>
      <c r="B51" s="99">
        <v>0</v>
      </c>
      <c r="C51" s="99">
        <v>1</v>
      </c>
      <c r="D51" s="99">
        <v>0</v>
      </c>
      <c r="E51" s="99">
        <v>0</v>
      </c>
    </row>
    <row r="52" spans="1:5" x14ac:dyDescent="0.25">
      <c r="A52" s="57" t="s">
        <v>82</v>
      </c>
      <c r="B52" s="98">
        <v>0</v>
      </c>
      <c r="C52" s="98">
        <v>0</v>
      </c>
      <c r="D52" s="98">
        <v>0</v>
      </c>
      <c r="E52" s="98">
        <v>0</v>
      </c>
    </row>
    <row r="53" spans="1:5" x14ac:dyDescent="0.25">
      <c r="A53" s="57" t="s">
        <v>83</v>
      </c>
      <c r="B53" s="99">
        <v>0</v>
      </c>
      <c r="C53" s="99">
        <v>0</v>
      </c>
      <c r="D53" s="99">
        <v>0</v>
      </c>
      <c r="E53" s="99">
        <v>0</v>
      </c>
    </row>
    <row r="54" spans="1:5" x14ac:dyDescent="0.25">
      <c r="A54" s="57" t="s">
        <v>84</v>
      </c>
      <c r="B54" s="98">
        <v>9</v>
      </c>
      <c r="C54" s="98">
        <v>4</v>
      </c>
      <c r="D54" s="98">
        <v>4</v>
      </c>
      <c r="E54" s="98">
        <v>0</v>
      </c>
    </row>
    <row r="55" spans="1:5" x14ac:dyDescent="0.25">
      <c r="A55" s="57" t="s">
        <v>85</v>
      </c>
      <c r="B55" s="99">
        <v>4</v>
      </c>
      <c r="C55" s="99">
        <v>62</v>
      </c>
      <c r="D55" s="99">
        <v>0</v>
      </c>
      <c r="E55" s="99">
        <v>1</v>
      </c>
    </row>
    <row r="56" spans="1:5" x14ac:dyDescent="0.25">
      <c r="A56" s="57" t="s">
        <v>86</v>
      </c>
      <c r="B56" s="98">
        <v>0</v>
      </c>
      <c r="C56" s="98">
        <v>0</v>
      </c>
      <c r="D56" s="98">
        <v>0</v>
      </c>
      <c r="E56" s="98">
        <v>0</v>
      </c>
    </row>
    <row r="57" spans="1:5" x14ac:dyDescent="0.25">
      <c r="A57" s="57" t="s">
        <v>87</v>
      </c>
      <c r="B57" s="99">
        <v>0</v>
      </c>
      <c r="C57" s="99">
        <v>12</v>
      </c>
      <c r="D57" s="99">
        <v>0</v>
      </c>
      <c r="E57" s="99">
        <v>0</v>
      </c>
    </row>
    <row r="58" spans="1:5" x14ac:dyDescent="0.25">
      <c r="A58" s="58" t="s">
        <v>92</v>
      </c>
      <c r="B58" s="100">
        <f>SUM(B10:B57)</f>
        <v>1402</v>
      </c>
      <c r="C58" s="100">
        <f>SUM(C10:C57)</f>
        <v>1721</v>
      </c>
      <c r="D58" s="100">
        <f>SUM(D10:D57)</f>
        <v>91</v>
      </c>
      <c r="E58" s="100">
        <f>SUM(E10:E57)</f>
        <v>35</v>
      </c>
    </row>
    <row r="59" spans="1:5" x14ac:dyDescent="0.25">
      <c r="D59" s="43"/>
    </row>
    <row r="65" customFormat="1" x14ac:dyDescent="0.25"/>
    <row r="66" customFormat="1" x14ac:dyDescent="0.25"/>
    <row r="67" customFormat="1" x14ac:dyDescent="0.25"/>
    <row r="68" customFormat="1" x14ac:dyDescent="0.25"/>
    <row r="69" customFormat="1" x14ac:dyDescent="0.25"/>
    <row r="70" customFormat="1" x14ac:dyDescent="0.25"/>
    <row r="71" customFormat="1" x14ac:dyDescent="0.25"/>
    <row r="72" customFormat="1" x14ac:dyDescent="0.25"/>
    <row r="73" customFormat="1" x14ac:dyDescent="0.25"/>
    <row r="74" customFormat="1" x14ac:dyDescent="0.25"/>
    <row r="75" customFormat="1" x14ac:dyDescent="0.25"/>
    <row r="76" customFormat="1" x14ac:dyDescent="0.25"/>
    <row r="77" customFormat="1" x14ac:dyDescent="0.25"/>
    <row r="78" customFormat="1" x14ac:dyDescent="0.25"/>
    <row r="79" customFormat="1" x14ac:dyDescent="0.25"/>
    <row r="80" customFormat="1" x14ac:dyDescent="0.25"/>
    <row r="81" customFormat="1" x14ac:dyDescent="0.25"/>
    <row r="82" customFormat="1" x14ac:dyDescent="0.25"/>
    <row r="83" customFormat="1" x14ac:dyDescent="0.25"/>
    <row r="84" customFormat="1" x14ac:dyDescent="0.25"/>
    <row r="85" customFormat="1" x14ac:dyDescent="0.25"/>
    <row r="86" customFormat="1" x14ac:dyDescent="0.25"/>
    <row r="87" customFormat="1" x14ac:dyDescent="0.25"/>
    <row r="88" customFormat="1" x14ac:dyDescent="0.25"/>
    <row r="89" customFormat="1" x14ac:dyDescent="0.25"/>
    <row r="90" customFormat="1" x14ac:dyDescent="0.25"/>
    <row r="91" customFormat="1" x14ac:dyDescent="0.25"/>
    <row r="92" customFormat="1" x14ac:dyDescent="0.25"/>
    <row r="93" customFormat="1" x14ac:dyDescent="0.25"/>
    <row r="94" customFormat="1" x14ac:dyDescent="0.25"/>
    <row r="95" customFormat="1" x14ac:dyDescent="0.25"/>
    <row r="96" customFormat="1" x14ac:dyDescent="0.25"/>
    <row r="97" customFormat="1" x14ac:dyDescent="0.25"/>
    <row r="98" customFormat="1" x14ac:dyDescent="0.25"/>
    <row r="99" customFormat="1" x14ac:dyDescent="0.25"/>
    <row r="100" customFormat="1" x14ac:dyDescent="0.25"/>
    <row r="101" customFormat="1" x14ac:dyDescent="0.25"/>
    <row r="102" customFormat="1" x14ac:dyDescent="0.25"/>
    <row r="103" customFormat="1" x14ac:dyDescent="0.25"/>
    <row r="104" customFormat="1" x14ac:dyDescent="0.25"/>
    <row r="105" customFormat="1" x14ac:dyDescent="0.25"/>
    <row r="106" customFormat="1" x14ac:dyDescent="0.25"/>
    <row r="107" customFormat="1" x14ac:dyDescent="0.25"/>
    <row r="108" customFormat="1" x14ac:dyDescent="0.25"/>
    <row r="109" customFormat="1" x14ac:dyDescent="0.25"/>
    <row r="110" customFormat="1" x14ac:dyDescent="0.25"/>
    <row r="111" customFormat="1" x14ac:dyDescent="0.25"/>
    <row r="112" customFormat="1" x14ac:dyDescent="0.25"/>
    <row r="113" customFormat="1" x14ac:dyDescent="0.25"/>
    <row r="114" customFormat="1" x14ac:dyDescent="0.25"/>
    <row r="115" customFormat="1" x14ac:dyDescent="0.25"/>
    <row r="116" customFormat="1" x14ac:dyDescent="0.25"/>
    <row r="117" customFormat="1" x14ac:dyDescent="0.25"/>
    <row r="118" customFormat="1" x14ac:dyDescent="0.25"/>
    <row r="119" customFormat="1" x14ac:dyDescent="0.25"/>
    <row r="120" customFormat="1" x14ac:dyDescent="0.25"/>
    <row r="121" customFormat="1" x14ac:dyDescent="0.25"/>
    <row r="122" customFormat="1" x14ac:dyDescent="0.25"/>
    <row r="123" customFormat="1" x14ac:dyDescent="0.25"/>
    <row r="124" customFormat="1" x14ac:dyDescent="0.25"/>
    <row r="125" customFormat="1" x14ac:dyDescent="0.25"/>
    <row r="126" customFormat="1" x14ac:dyDescent="0.25"/>
    <row r="127" customFormat="1" x14ac:dyDescent="0.25"/>
    <row r="128" customFormat="1" x14ac:dyDescent="0.25"/>
    <row r="129" customFormat="1" x14ac:dyDescent="0.25"/>
    <row r="130" customFormat="1" x14ac:dyDescent="0.25"/>
    <row r="131" customFormat="1" x14ac:dyDescent="0.25"/>
  </sheetData>
  <mergeCells count="6">
    <mergeCell ref="D8:E8"/>
    <mergeCell ref="A1:E1"/>
    <mergeCell ref="A3:A4"/>
    <mergeCell ref="B3:B4"/>
    <mergeCell ref="C3:C4"/>
    <mergeCell ref="A6:E6"/>
  </mergeCells>
  <pageMargins left="0.2" right="0.2" top="0.25" bottom="0.25" header="0" footer="0"/>
  <pageSetup scale="7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30"/>
  <sheetViews>
    <sheetView zoomScale="70" zoomScaleNormal="70" workbookViewId="0">
      <selection sqref="A1:E1"/>
    </sheetView>
  </sheetViews>
  <sheetFormatPr defaultRowHeight="15" x14ac:dyDescent="0.25"/>
  <cols>
    <col min="1" max="1" width="23.7109375" customWidth="1"/>
    <col min="2" max="4" width="26.7109375" customWidth="1"/>
    <col min="5" max="5" width="33.42578125" bestFit="1" customWidth="1"/>
    <col min="8" max="8" width="10.7109375" bestFit="1" customWidth="1"/>
  </cols>
  <sheetData>
    <row r="1" spans="1:8" ht="36" customHeight="1" thickBot="1" x14ac:dyDescent="0.3">
      <c r="A1" s="127" t="s">
        <v>160</v>
      </c>
      <c r="B1" s="136"/>
      <c r="C1" s="136"/>
      <c r="D1" s="136"/>
      <c r="E1" s="137"/>
      <c r="F1" s="50"/>
      <c r="G1" s="50"/>
      <c r="H1" s="50"/>
    </row>
    <row r="2" spans="1:8" ht="16.5" customHeight="1" thickBot="1" x14ac:dyDescent="0.3">
      <c r="D2" s="93" t="s">
        <v>161</v>
      </c>
      <c r="E2" s="90" t="s">
        <v>224</v>
      </c>
    </row>
    <row r="3" spans="1:8" x14ac:dyDescent="0.25">
      <c r="A3" s="107" t="str">
        <f>'Rail Service (Item Nos. 1-6)'!A3</f>
        <v>Railroad: UP</v>
      </c>
      <c r="B3" s="109" t="str">
        <f>'Rail Service (Item Nos. 1-6)'!B3:B4</f>
        <v>Year: 2026</v>
      </c>
      <c r="C3" s="111" t="str">
        <f>'Rail Service (Item Nos. 1-6)'!C3</f>
        <v xml:space="preserve">Reporting Week: </v>
      </c>
      <c r="D3" s="60" t="s">
        <v>1</v>
      </c>
      <c r="E3" s="4">
        <f>'Rail Service (Item Nos. 1-6)'!E3</f>
        <v>46249</v>
      </c>
      <c r="F3" s="15"/>
      <c r="H3" s="38"/>
    </row>
    <row r="4" spans="1:8" ht="15.75" thickBot="1" x14ac:dyDescent="0.3">
      <c r="A4" s="108"/>
      <c r="B4" s="110"/>
      <c r="C4" s="112"/>
      <c r="D4" s="61" t="s">
        <v>2</v>
      </c>
      <c r="E4" s="6">
        <f>'Rail Service (Item Nos. 1-6)'!E4</f>
        <v>46255</v>
      </c>
      <c r="F4" s="15"/>
      <c r="H4" s="38"/>
    </row>
    <row r="5" spans="1:8" x14ac:dyDescent="0.25">
      <c r="E5" s="7"/>
    </row>
    <row r="6" spans="1:8" ht="15.75" thickBot="1" x14ac:dyDescent="0.3"/>
    <row r="7" spans="1:8" ht="47.25" customHeight="1" thickBot="1" x14ac:dyDescent="0.3">
      <c r="A7" s="138" t="s">
        <v>155</v>
      </c>
      <c r="B7" s="139"/>
      <c r="C7" s="140"/>
    </row>
    <row r="8" spans="1:8" ht="57.75" customHeight="1" thickBot="1" x14ac:dyDescent="0.3">
      <c r="A8" s="62" t="s">
        <v>93</v>
      </c>
      <c r="B8" s="63" t="s">
        <v>94</v>
      </c>
      <c r="C8" s="64" t="s">
        <v>95</v>
      </c>
    </row>
    <row r="9" spans="1:8" x14ac:dyDescent="0.25">
      <c r="A9" s="65" t="s">
        <v>172</v>
      </c>
      <c r="B9" s="66">
        <v>15</v>
      </c>
      <c r="C9" s="66">
        <v>13.7</v>
      </c>
    </row>
    <row r="10" spans="1:8" x14ac:dyDescent="0.25">
      <c r="A10" s="67" t="s">
        <v>173</v>
      </c>
      <c r="B10" s="68">
        <v>2.2999999999999998</v>
      </c>
      <c r="C10" s="68">
        <v>2.4</v>
      </c>
    </row>
    <row r="11" spans="1:8" x14ac:dyDescent="0.25">
      <c r="A11" s="67" t="s">
        <v>17</v>
      </c>
      <c r="B11" s="68" t="s">
        <v>174</v>
      </c>
      <c r="C11" s="68">
        <v>1</v>
      </c>
    </row>
    <row r="12" spans="1:8" x14ac:dyDescent="0.25">
      <c r="A12" s="67"/>
      <c r="B12" s="68"/>
      <c r="C12" s="68"/>
    </row>
    <row r="13" spans="1:8" x14ac:dyDescent="0.25">
      <c r="A13" s="67"/>
      <c r="B13" s="68"/>
      <c r="C13" s="68"/>
    </row>
    <row r="14" spans="1:8" x14ac:dyDescent="0.25">
      <c r="A14" s="67"/>
      <c r="B14" s="68"/>
      <c r="C14" s="68"/>
    </row>
    <row r="15" spans="1:8" x14ac:dyDescent="0.25">
      <c r="A15" s="67"/>
      <c r="B15" s="68"/>
      <c r="C15" s="68"/>
    </row>
    <row r="16" spans="1:8" ht="28.5" customHeight="1" x14ac:dyDescent="0.25">
      <c r="A16" s="141" t="s">
        <v>156</v>
      </c>
      <c r="B16" s="142"/>
      <c r="C16" s="143"/>
    </row>
    <row r="17" spans="1:5" ht="57" customHeight="1" x14ac:dyDescent="0.25">
      <c r="A17" s="144" t="s">
        <v>175</v>
      </c>
      <c r="B17" s="145"/>
      <c r="C17" s="146"/>
    </row>
    <row r="18" spans="1:5" ht="30" customHeight="1" thickBot="1" x14ac:dyDescent="0.3"/>
    <row r="19" spans="1:5" ht="63" customHeight="1" thickBot="1" x14ac:dyDescent="0.3">
      <c r="A19" s="138" t="s">
        <v>226</v>
      </c>
      <c r="B19" s="139"/>
      <c r="C19" s="140"/>
      <c r="E19" s="7"/>
    </row>
    <row r="20" spans="1:5" ht="57.75" customHeight="1" x14ac:dyDescent="0.25">
      <c r="A20" s="69" t="s">
        <v>96</v>
      </c>
      <c r="B20" s="70" t="s">
        <v>118</v>
      </c>
      <c r="C20" s="70" t="s">
        <v>119</v>
      </c>
    </row>
    <row r="21" spans="1:5" ht="15" customHeight="1" x14ac:dyDescent="0.25">
      <c r="A21" s="71" t="s">
        <v>176</v>
      </c>
      <c r="B21" s="68">
        <v>3.4</v>
      </c>
      <c r="C21" s="68">
        <v>2.5</v>
      </c>
    </row>
    <row r="22" spans="1:5" ht="15" customHeight="1" x14ac:dyDescent="0.25">
      <c r="A22" s="71" t="s">
        <v>177</v>
      </c>
      <c r="B22" s="68">
        <v>2.7</v>
      </c>
      <c r="C22" s="68">
        <v>2.5</v>
      </c>
    </row>
    <row r="23" spans="1:5" ht="15" customHeight="1" x14ac:dyDescent="0.25">
      <c r="A23" s="71" t="s">
        <v>178</v>
      </c>
      <c r="B23" s="68">
        <v>3</v>
      </c>
      <c r="C23" s="68">
        <v>2.5</v>
      </c>
    </row>
    <row r="24" spans="1:5" ht="15" customHeight="1" x14ac:dyDescent="0.25">
      <c r="A24" s="71" t="s">
        <v>179</v>
      </c>
      <c r="B24" s="68">
        <v>1.5</v>
      </c>
      <c r="C24" s="68">
        <v>1.5</v>
      </c>
    </row>
    <row r="25" spans="1:5" ht="15" customHeight="1" x14ac:dyDescent="0.25">
      <c r="A25" s="71" t="s">
        <v>180</v>
      </c>
      <c r="B25" s="68">
        <v>2.9</v>
      </c>
      <c r="C25" s="68">
        <v>2</v>
      </c>
    </row>
    <row r="26" spans="1:5" ht="15" customHeight="1" x14ac:dyDescent="0.25">
      <c r="A26" s="71"/>
      <c r="B26" s="68"/>
      <c r="C26" s="68"/>
    </row>
    <row r="27" spans="1:5" ht="15" customHeight="1" x14ac:dyDescent="0.25">
      <c r="A27" s="71"/>
      <c r="B27" s="68"/>
      <c r="C27" s="68"/>
    </row>
    <row r="28" spans="1:5" ht="15" customHeight="1" x14ac:dyDescent="0.25">
      <c r="A28" s="71"/>
      <c r="B28" s="68"/>
      <c r="C28" s="68"/>
    </row>
    <row r="29" spans="1:5" ht="15" customHeight="1" x14ac:dyDescent="0.25">
      <c r="A29" s="71"/>
      <c r="B29" s="68"/>
      <c r="C29" s="68"/>
    </row>
    <row r="30" spans="1:5" ht="15" customHeight="1" x14ac:dyDescent="0.25">
      <c r="A30" s="83" t="s">
        <v>10</v>
      </c>
      <c r="B30" s="68">
        <v>2.6</v>
      </c>
      <c r="C30" s="68">
        <v>2.5</v>
      </c>
    </row>
  </sheetData>
  <mergeCells count="8">
    <mergeCell ref="A1:E1"/>
    <mergeCell ref="A19:C19"/>
    <mergeCell ref="A3:A4"/>
    <mergeCell ref="B3:B4"/>
    <mergeCell ref="C3:C4"/>
    <mergeCell ref="A7:C7"/>
    <mergeCell ref="A16:C16"/>
    <mergeCell ref="A17:C17"/>
  </mergeCells>
  <pageMargins left="0.2" right="0.2" top="0.25" bottom="0.25" header="0" footer="0"/>
  <pageSetup scale="8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35"/>
  <sheetViews>
    <sheetView zoomScale="90" zoomScaleNormal="90" workbookViewId="0">
      <selection sqref="A1:E1"/>
    </sheetView>
  </sheetViews>
  <sheetFormatPr defaultColWidth="9.140625" defaultRowHeight="12.75" x14ac:dyDescent="0.2"/>
  <cols>
    <col min="1" max="1" width="13.28515625" style="73" customWidth="1"/>
    <col min="2" max="2" width="34.7109375" style="73" customWidth="1"/>
    <col min="3" max="3" width="23.5703125" style="73" customWidth="1"/>
    <col min="4" max="4" width="25.7109375" style="73" customWidth="1"/>
    <col min="5" max="5" width="31.7109375" style="73" bestFit="1" customWidth="1"/>
    <col min="6" max="107" width="8.5703125" style="73" customWidth="1"/>
    <col min="108" max="16384" width="9.140625" style="73"/>
  </cols>
  <sheetData>
    <row r="1" spans="1:14" customFormat="1" ht="36" customHeight="1" thickBot="1" x14ac:dyDescent="0.3">
      <c r="A1" s="127" t="s">
        <v>160</v>
      </c>
      <c r="B1" s="128"/>
      <c r="C1" s="128"/>
      <c r="D1" s="128"/>
      <c r="E1" s="129"/>
      <c r="F1" s="82"/>
      <c r="G1" s="82"/>
      <c r="H1" s="82"/>
      <c r="I1" s="82"/>
      <c r="J1" s="82"/>
      <c r="K1" s="82"/>
      <c r="L1" s="82"/>
      <c r="M1" s="82"/>
      <c r="N1" s="82"/>
    </row>
    <row r="2" spans="1:14" customFormat="1" ht="16.5" customHeight="1" thickBot="1" x14ac:dyDescent="0.3">
      <c r="D2" s="89" t="s">
        <v>161</v>
      </c>
      <c r="E2" s="90" t="s">
        <v>224</v>
      </c>
    </row>
    <row r="3" spans="1:14" customFormat="1" ht="15" x14ac:dyDescent="0.25">
      <c r="A3" s="107" t="str">
        <f>'Rail Service (Item Nos. 1-6)'!A3</f>
        <v>Railroad: UP</v>
      </c>
      <c r="B3" s="109" t="str">
        <f>'Rail Service (Item Nos. 1-6)'!B3:B4</f>
        <v>Year: 2026</v>
      </c>
      <c r="C3" s="111" t="str">
        <f>'Rail Service (Item Nos. 1-6)'!C3</f>
        <v xml:space="preserve">Reporting Week: </v>
      </c>
      <c r="D3" s="72" t="s">
        <v>1</v>
      </c>
      <c r="E3" s="4">
        <f>'Rail Service (Item Nos. 1-6)'!E3+1</f>
        <v>46250</v>
      </c>
      <c r="F3" s="15"/>
      <c r="G3" s="15"/>
      <c r="I3" s="38"/>
    </row>
    <row r="4" spans="1:14" customFormat="1" ht="15.75" thickBot="1" x14ac:dyDescent="0.3">
      <c r="A4" s="108"/>
      <c r="B4" s="110"/>
      <c r="C4" s="112"/>
      <c r="D4" s="61" t="s">
        <v>2</v>
      </c>
      <c r="E4" s="6">
        <f>'Rail Service (Item Nos. 1-6)'!E4+1</f>
        <v>46256</v>
      </c>
      <c r="F4" s="15"/>
      <c r="G4" s="15"/>
      <c r="I4" s="38"/>
    </row>
    <row r="5" spans="1:14" customFormat="1" ht="15.75" thickBot="1" x14ac:dyDescent="0.3">
      <c r="E5" s="7"/>
      <c r="F5" s="7"/>
    </row>
    <row r="6" spans="1:14" customFormat="1" ht="47.25" customHeight="1" thickBot="1" x14ac:dyDescent="0.3">
      <c r="A6" s="113" t="s">
        <v>149</v>
      </c>
      <c r="B6" s="119"/>
      <c r="C6" s="119"/>
      <c r="D6" s="119"/>
      <c r="E6" s="120"/>
    </row>
    <row r="7" spans="1:14" ht="13.5" thickBot="1" x14ac:dyDescent="0.25"/>
    <row r="8" spans="1:14" s="78" customFormat="1" ht="29.25" customHeight="1" thickBot="1" x14ac:dyDescent="0.3">
      <c r="A8" s="74" t="s">
        <v>97</v>
      </c>
      <c r="B8" s="75" t="s">
        <v>98</v>
      </c>
      <c r="C8" s="75" t="s">
        <v>99</v>
      </c>
      <c r="D8" s="76" t="s">
        <v>120</v>
      </c>
      <c r="E8" s="77" t="s">
        <v>100</v>
      </c>
    </row>
    <row r="9" spans="1:14" x14ac:dyDescent="0.2">
      <c r="A9" s="79"/>
      <c r="B9" s="79" t="s">
        <v>102</v>
      </c>
      <c r="C9" s="79" t="s">
        <v>129</v>
      </c>
      <c r="D9" s="102">
        <v>18909</v>
      </c>
      <c r="E9" s="102">
        <v>2845</v>
      </c>
    </row>
    <row r="10" spans="1:14" x14ac:dyDescent="0.2">
      <c r="A10" s="80"/>
      <c r="B10" s="80" t="s">
        <v>21</v>
      </c>
      <c r="C10" s="80" t="s">
        <v>130</v>
      </c>
      <c r="D10" s="103">
        <v>15323</v>
      </c>
      <c r="E10" s="103">
        <v>15</v>
      </c>
    </row>
    <row r="11" spans="1:14" x14ac:dyDescent="0.2">
      <c r="A11" s="80"/>
      <c r="B11" s="80" t="s">
        <v>106</v>
      </c>
      <c r="C11" s="79" t="s">
        <v>111</v>
      </c>
      <c r="D11" s="103">
        <v>1066</v>
      </c>
      <c r="E11" s="103">
        <v>109</v>
      </c>
    </row>
    <row r="12" spans="1:14" x14ac:dyDescent="0.2">
      <c r="A12" s="80"/>
      <c r="B12" s="80" t="s">
        <v>108</v>
      </c>
      <c r="C12" s="80" t="s">
        <v>131</v>
      </c>
      <c r="D12" s="103">
        <v>8041</v>
      </c>
      <c r="E12" s="103">
        <v>107</v>
      </c>
    </row>
    <row r="13" spans="1:14" x14ac:dyDescent="0.2">
      <c r="A13" s="80"/>
      <c r="B13" s="80" t="s">
        <v>121</v>
      </c>
      <c r="C13" s="79" t="s">
        <v>132</v>
      </c>
      <c r="D13" s="103">
        <v>152</v>
      </c>
      <c r="E13" s="103">
        <v>114</v>
      </c>
    </row>
    <row r="14" spans="1:14" x14ac:dyDescent="0.2">
      <c r="A14" s="80"/>
      <c r="B14" s="80" t="s">
        <v>122</v>
      </c>
      <c r="C14" s="80" t="s">
        <v>133</v>
      </c>
      <c r="D14" s="103">
        <v>2573</v>
      </c>
      <c r="E14" s="103">
        <v>2032</v>
      </c>
    </row>
    <row r="15" spans="1:14" x14ac:dyDescent="0.2">
      <c r="A15" s="80"/>
      <c r="B15" s="80" t="s">
        <v>101</v>
      </c>
      <c r="C15" s="79" t="s">
        <v>134</v>
      </c>
      <c r="D15" s="103">
        <v>3441</v>
      </c>
      <c r="E15" s="103">
        <v>304</v>
      </c>
    </row>
    <row r="16" spans="1:14" x14ac:dyDescent="0.2">
      <c r="A16" s="80"/>
      <c r="B16" s="80" t="s">
        <v>20</v>
      </c>
      <c r="C16" s="80" t="s">
        <v>135</v>
      </c>
      <c r="D16" s="103">
        <v>5712</v>
      </c>
      <c r="E16" s="103">
        <v>1238</v>
      </c>
    </row>
    <row r="17" spans="1:17" x14ac:dyDescent="0.2">
      <c r="A17" s="80"/>
      <c r="B17" s="80" t="s">
        <v>107</v>
      </c>
      <c r="C17" s="79" t="s">
        <v>136</v>
      </c>
      <c r="D17" s="103">
        <v>1042</v>
      </c>
      <c r="E17" s="103">
        <v>115</v>
      </c>
    </row>
    <row r="18" spans="1:17" x14ac:dyDescent="0.2">
      <c r="A18" s="80"/>
      <c r="B18" s="80" t="s">
        <v>104</v>
      </c>
      <c r="C18" s="80" t="s">
        <v>137</v>
      </c>
      <c r="D18" s="103">
        <v>1468</v>
      </c>
      <c r="E18" s="103">
        <v>659</v>
      </c>
    </row>
    <row r="19" spans="1:17" x14ac:dyDescent="0.2">
      <c r="A19" s="80"/>
      <c r="B19" s="80" t="s">
        <v>105</v>
      </c>
      <c r="C19" s="79" t="s">
        <v>138</v>
      </c>
      <c r="D19" s="103">
        <v>207</v>
      </c>
      <c r="E19" s="103">
        <v>70</v>
      </c>
    </row>
    <row r="20" spans="1:17" x14ac:dyDescent="0.2">
      <c r="A20" s="80"/>
      <c r="B20" s="80" t="s">
        <v>123</v>
      </c>
      <c r="C20" s="80" t="s">
        <v>139</v>
      </c>
      <c r="D20" s="103">
        <v>1527</v>
      </c>
      <c r="E20" s="103">
        <v>1654</v>
      </c>
    </row>
    <row r="21" spans="1:17" x14ac:dyDescent="0.2">
      <c r="A21" s="80"/>
      <c r="B21" s="80" t="s">
        <v>124</v>
      </c>
      <c r="C21" s="79" t="s">
        <v>140</v>
      </c>
      <c r="D21" s="103">
        <v>2334</v>
      </c>
      <c r="E21" s="103">
        <v>5416</v>
      </c>
    </row>
    <row r="22" spans="1:17" x14ac:dyDescent="0.2">
      <c r="A22" s="80"/>
      <c r="B22" s="80" t="s">
        <v>125</v>
      </c>
      <c r="C22" s="80" t="s">
        <v>141</v>
      </c>
      <c r="D22" s="103">
        <v>879</v>
      </c>
      <c r="E22" s="103">
        <v>299</v>
      </c>
    </row>
    <row r="23" spans="1:17" x14ac:dyDescent="0.2">
      <c r="A23" s="80"/>
      <c r="B23" s="80" t="s">
        <v>126</v>
      </c>
      <c r="C23" s="79" t="s">
        <v>142</v>
      </c>
      <c r="D23" s="103">
        <v>3753</v>
      </c>
      <c r="E23" s="103">
        <v>2091</v>
      </c>
    </row>
    <row r="24" spans="1:17" x14ac:dyDescent="0.2">
      <c r="A24" s="80"/>
      <c r="B24" s="80" t="s">
        <v>103</v>
      </c>
      <c r="C24" s="80" t="s">
        <v>143</v>
      </c>
      <c r="D24" s="103">
        <v>230</v>
      </c>
      <c r="E24" s="103">
        <v>68</v>
      </c>
    </row>
    <row r="25" spans="1:17" x14ac:dyDescent="0.2">
      <c r="A25" s="80"/>
      <c r="B25" s="80" t="s">
        <v>127</v>
      </c>
      <c r="C25" s="79" t="s">
        <v>144</v>
      </c>
      <c r="D25" s="103">
        <v>906</v>
      </c>
      <c r="E25" s="103">
        <v>831</v>
      </c>
    </row>
    <row r="26" spans="1:17" x14ac:dyDescent="0.2">
      <c r="A26" s="80"/>
      <c r="B26" s="80" t="s">
        <v>109</v>
      </c>
      <c r="C26" s="80" t="s">
        <v>145</v>
      </c>
      <c r="D26" s="103">
        <v>2905</v>
      </c>
      <c r="E26" s="103">
        <v>626</v>
      </c>
    </row>
    <row r="27" spans="1:17" x14ac:dyDescent="0.2">
      <c r="A27" s="80"/>
      <c r="B27" s="80" t="s">
        <v>128</v>
      </c>
      <c r="C27" s="79" t="s">
        <v>146</v>
      </c>
      <c r="D27" s="103">
        <v>465</v>
      </c>
      <c r="E27" s="103">
        <v>271</v>
      </c>
    </row>
    <row r="28" spans="1:17" x14ac:dyDescent="0.2">
      <c r="A28" s="80"/>
      <c r="B28" s="80" t="s">
        <v>34</v>
      </c>
      <c r="C28" s="80" t="s">
        <v>113</v>
      </c>
      <c r="D28" s="103">
        <v>2204</v>
      </c>
      <c r="E28" s="103">
        <v>971</v>
      </c>
    </row>
    <row r="29" spans="1:17" x14ac:dyDescent="0.2">
      <c r="A29" s="80"/>
      <c r="B29" s="80" t="s">
        <v>110</v>
      </c>
      <c r="C29" s="80" t="s">
        <v>147</v>
      </c>
      <c r="D29" s="103">
        <v>71070</v>
      </c>
      <c r="E29" s="103">
        <v>12154</v>
      </c>
    </row>
    <row r="30" spans="1:17" ht="15" x14ac:dyDescent="0.2">
      <c r="A30" s="80"/>
      <c r="B30" s="80" t="s">
        <v>112</v>
      </c>
      <c r="C30" s="80" t="s">
        <v>148</v>
      </c>
      <c r="D30" s="103">
        <v>1446</v>
      </c>
      <c r="E30" s="103">
        <v>5</v>
      </c>
      <c r="H30" s="84"/>
    </row>
    <row r="31" spans="1:17" ht="30" customHeight="1" thickBot="1" x14ac:dyDescent="0.25"/>
    <row r="32" spans="1:17" ht="48.75" customHeight="1" thickBot="1" x14ac:dyDescent="0.25">
      <c r="A32" s="113" t="s">
        <v>150</v>
      </c>
      <c r="B32" s="119"/>
      <c r="C32" s="119"/>
      <c r="D32" s="119"/>
      <c r="E32" s="120"/>
      <c r="F32" s="17"/>
      <c r="G32" s="17"/>
      <c r="I32" s="17"/>
      <c r="J32" s="17"/>
      <c r="K32" s="17"/>
      <c r="L32" s="17"/>
      <c r="M32" s="17"/>
      <c r="N32" s="17"/>
      <c r="O32" s="17"/>
      <c r="P32" s="17"/>
      <c r="Q32" s="17"/>
    </row>
    <row r="33" spans="1:5" ht="13.5" thickBot="1" x14ac:dyDescent="0.25"/>
    <row r="34" spans="1:5" s="78" customFormat="1" ht="24.75" customHeight="1" thickBot="1" x14ac:dyDescent="0.3">
      <c r="A34" s="74" t="s">
        <v>97</v>
      </c>
      <c r="B34" s="75" t="s">
        <v>98</v>
      </c>
      <c r="C34" s="75" t="s">
        <v>99</v>
      </c>
      <c r="D34" s="75" t="s">
        <v>120</v>
      </c>
      <c r="E34" s="81" t="s">
        <v>100</v>
      </c>
    </row>
    <row r="35" spans="1:5" x14ac:dyDescent="0.2">
      <c r="A35" s="79"/>
      <c r="B35" s="79" t="s">
        <v>33</v>
      </c>
      <c r="C35" s="79" t="s">
        <v>129</v>
      </c>
      <c r="D35" s="102">
        <v>1461</v>
      </c>
      <c r="E35" s="102">
        <v>449</v>
      </c>
    </row>
  </sheetData>
  <mergeCells count="6">
    <mergeCell ref="A32:E32"/>
    <mergeCell ref="A1:E1"/>
    <mergeCell ref="A3:A4"/>
    <mergeCell ref="B3:B4"/>
    <mergeCell ref="C3:C4"/>
    <mergeCell ref="A6:E6"/>
  </mergeCells>
  <pageMargins left="0.2" right="0.2" top="0.25" bottom="0.25" header="0" footer="0"/>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C28"/>
  <sheetViews>
    <sheetView workbookViewId="0">
      <selection activeCell="C4" sqref="C4"/>
    </sheetView>
  </sheetViews>
  <sheetFormatPr defaultRowHeight="15" x14ac:dyDescent="0.25"/>
  <cols>
    <col min="1" max="1" width="29.7109375" bestFit="1" customWidth="1"/>
    <col min="2" max="2" width="14.28515625" bestFit="1" customWidth="1"/>
    <col min="3" max="3" width="43.42578125" bestFit="1" customWidth="1"/>
    <col min="7" max="7" width="29.7109375" bestFit="1" customWidth="1"/>
    <col min="13" max="13" width="29.7109375" bestFit="1" customWidth="1"/>
  </cols>
  <sheetData>
    <row r="2" spans="1:3" x14ac:dyDescent="0.25">
      <c r="A2" s="7" t="s">
        <v>200</v>
      </c>
      <c r="B2" s="7" t="s">
        <v>199</v>
      </c>
      <c r="C2" s="7" t="s">
        <v>201</v>
      </c>
    </row>
    <row r="3" spans="1:3" x14ac:dyDescent="0.25">
      <c r="A3" t="s">
        <v>20</v>
      </c>
      <c r="B3" s="101" t="s">
        <v>202</v>
      </c>
      <c r="C3" t="s">
        <v>20</v>
      </c>
    </row>
    <row r="4" spans="1:3" x14ac:dyDescent="0.25">
      <c r="A4" t="s">
        <v>121</v>
      </c>
      <c r="B4" s="101" t="s">
        <v>203</v>
      </c>
      <c r="C4" t="s">
        <v>181</v>
      </c>
    </row>
    <row r="5" spans="1:3" x14ac:dyDescent="0.25">
      <c r="A5" t="s">
        <v>105</v>
      </c>
      <c r="B5" s="101" t="s">
        <v>204</v>
      </c>
      <c r="C5" t="s">
        <v>105</v>
      </c>
    </row>
    <row r="6" spans="1:3" x14ac:dyDescent="0.25">
      <c r="A6" t="s">
        <v>21</v>
      </c>
      <c r="B6" s="101" t="s">
        <v>205</v>
      </c>
      <c r="C6" t="s">
        <v>21</v>
      </c>
    </row>
    <row r="7" spans="1:3" x14ac:dyDescent="0.25">
      <c r="A7" t="s">
        <v>108</v>
      </c>
      <c r="B7" s="101" t="s">
        <v>206</v>
      </c>
      <c r="C7" t="s">
        <v>182</v>
      </c>
    </row>
    <row r="8" spans="1:3" x14ac:dyDescent="0.25">
      <c r="A8" t="s">
        <v>125</v>
      </c>
      <c r="B8" s="101" t="s">
        <v>207</v>
      </c>
      <c r="C8" t="s">
        <v>183</v>
      </c>
    </row>
    <row r="9" spans="1:3" x14ac:dyDescent="0.25">
      <c r="A9" t="s">
        <v>101</v>
      </c>
      <c r="B9" s="101" t="s">
        <v>208</v>
      </c>
      <c r="C9" t="s">
        <v>101</v>
      </c>
    </row>
    <row r="10" spans="1:3" x14ac:dyDescent="0.25">
      <c r="A10" t="s">
        <v>122</v>
      </c>
      <c r="B10" s="101" t="s">
        <v>209</v>
      </c>
      <c r="C10" t="s">
        <v>184</v>
      </c>
    </row>
    <row r="11" spans="1:3" x14ac:dyDescent="0.25">
      <c r="A11" t="s">
        <v>103</v>
      </c>
      <c r="B11" s="101" t="s">
        <v>210</v>
      </c>
      <c r="C11" t="s">
        <v>103</v>
      </c>
    </row>
    <row r="12" spans="1:3" x14ac:dyDescent="0.25">
      <c r="A12" t="s">
        <v>104</v>
      </c>
      <c r="B12" s="101" t="s">
        <v>211</v>
      </c>
      <c r="C12" t="s">
        <v>185</v>
      </c>
    </row>
    <row r="13" spans="1:3" x14ac:dyDescent="0.25">
      <c r="A13" t="s">
        <v>127</v>
      </c>
      <c r="B13" s="101" t="s">
        <v>212</v>
      </c>
      <c r="C13" t="s">
        <v>186</v>
      </c>
    </row>
    <row r="14" spans="1:3" x14ac:dyDescent="0.25">
      <c r="A14" t="s">
        <v>102</v>
      </c>
      <c r="B14" s="101" t="s">
        <v>213</v>
      </c>
      <c r="C14" t="s">
        <v>187</v>
      </c>
    </row>
    <row r="15" spans="1:3" x14ac:dyDescent="0.25">
      <c r="A15" t="s">
        <v>126</v>
      </c>
      <c r="B15" s="101" t="s">
        <v>214</v>
      </c>
      <c r="C15" t="s">
        <v>126</v>
      </c>
    </row>
    <row r="16" spans="1:3" x14ac:dyDescent="0.25">
      <c r="A16" t="s">
        <v>109</v>
      </c>
      <c r="B16" s="101" t="s">
        <v>215</v>
      </c>
      <c r="C16" t="s">
        <v>188</v>
      </c>
    </row>
    <row r="17" spans="1:3" x14ac:dyDescent="0.25">
      <c r="A17" t="s">
        <v>106</v>
      </c>
      <c r="B17" s="101" t="s">
        <v>216</v>
      </c>
      <c r="C17" t="s">
        <v>106</v>
      </c>
    </row>
    <row r="18" spans="1:3" x14ac:dyDescent="0.25">
      <c r="A18" t="s">
        <v>123</v>
      </c>
      <c r="B18" s="101" t="s">
        <v>217</v>
      </c>
      <c r="C18" t="s">
        <v>189</v>
      </c>
    </row>
    <row r="19" spans="1:3" x14ac:dyDescent="0.25">
      <c r="A19" t="s">
        <v>124</v>
      </c>
      <c r="B19" s="101" t="s">
        <v>218</v>
      </c>
      <c r="C19" t="s">
        <v>190</v>
      </c>
    </row>
    <row r="20" spans="1:3" x14ac:dyDescent="0.25">
      <c r="A20" t="s">
        <v>107</v>
      </c>
      <c r="B20" s="101" t="s">
        <v>219</v>
      </c>
      <c r="C20" t="s">
        <v>191</v>
      </c>
    </row>
    <row r="21" spans="1:3" x14ac:dyDescent="0.25">
      <c r="A21" t="s">
        <v>128</v>
      </c>
      <c r="B21" s="101" t="s">
        <v>220</v>
      </c>
      <c r="C21" t="s">
        <v>192</v>
      </c>
    </row>
    <row r="22" spans="1:3" x14ac:dyDescent="0.25">
      <c r="A22" t="s">
        <v>34</v>
      </c>
      <c r="B22" s="101" t="s">
        <v>221</v>
      </c>
      <c r="C22" t="s">
        <v>34</v>
      </c>
    </row>
    <row r="23" spans="1:3" x14ac:dyDescent="0.25">
      <c r="A23" t="s">
        <v>110</v>
      </c>
      <c r="B23" t="s">
        <v>195</v>
      </c>
      <c r="C23" t="s">
        <v>110</v>
      </c>
    </row>
    <row r="24" spans="1:3" x14ac:dyDescent="0.25">
      <c r="A24" t="s">
        <v>112</v>
      </c>
      <c r="B24" t="s">
        <v>196</v>
      </c>
      <c r="C24" t="s">
        <v>112</v>
      </c>
    </row>
    <row r="25" spans="1:3" x14ac:dyDescent="0.25">
      <c r="A25" t="s">
        <v>33</v>
      </c>
      <c r="B25" s="101" t="s">
        <v>222</v>
      </c>
      <c r="C25" t="s">
        <v>33</v>
      </c>
    </row>
    <row r="27" spans="1:3" x14ac:dyDescent="0.25">
      <c r="B27" t="s">
        <v>193</v>
      </c>
      <c r="C27" t="s">
        <v>194</v>
      </c>
    </row>
    <row r="28" spans="1:3" x14ac:dyDescent="0.25">
      <c r="B28" t="s">
        <v>197</v>
      </c>
      <c r="C28"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Rail Service (Item Nos. 1-6)</vt:lpstr>
      <vt:lpstr>Grain Loadings (Item No. 7)</vt:lpstr>
      <vt:lpstr>Grain Car Order (Item No. 8)</vt:lpstr>
      <vt:lpstr>Coal &amp; Grain Plans (Items 9-10)</vt:lpstr>
      <vt:lpstr>Carloadings (Item 11)</vt:lpstr>
      <vt:lpstr>Item 11 - lookup</vt:lpstr>
      <vt:lpstr>ExportMainExcel</vt:lpstr>
      <vt:lpstr>'Grain Car Order (Item No. 8)'!Print_Area</vt:lpstr>
      <vt:lpstr>'Grain Loadings (Item No. 7)'!Print_Area</vt:lpstr>
      <vt:lpstr>'Rail Service (Item Nos. 1-6)'!Print_Area</vt:lpstr>
      <vt:lpstr>'Rail Service (Item Nos. 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Government of the United States</dc:creator>
  <cp:lastModifiedBy>Greg Cottrell</cp:lastModifiedBy>
  <cp:lastPrinted>2021-05-10T22:28:50Z</cp:lastPrinted>
  <dcterms:created xsi:type="dcterms:W3CDTF">2016-12-06T20:27:51Z</dcterms:created>
  <dcterms:modified xsi:type="dcterms:W3CDTF">2026-08-24T14:21:00Z</dcterms:modified>
</cp:coreProperties>
</file>